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<sst xmlns="http://schemas.openxmlformats.org/spreadsheetml/2006/main" count="65" uniqueCount="35">
  <si>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LIGUE des PAYS de la LOIRE</t>
  </si>
  <si>
    <t>saison</t>
  </si>
  <si>
    <t xml:space="preserve">CHAMPIONNAT par EQUIPES 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</si>
  <si>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</si>
  <si>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</si>
  <si>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</si>
  <si>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</si>
  <si>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</si>
  <si>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</si>
  <si>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</si>
  <si>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</si>
  <si>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cat</t>
  </si>
  <si>
    <t>R2</t>
  </si>
  <si>
    <t>pts</t>
  </si>
  <si>
    <t>rep</t>
  </si>
  <si>
    <t>s</t>
  </si>
  <si>
    <t>moy</t>
  </si>
  <si>
    <t>PT</t>
  </si>
  <si>
    <t>A1</t>
  </si>
  <si>
    <t>B1</t>
  </si>
  <si>
    <t>A2</t>
  </si>
  <si>
    <t>B2</t>
  </si>
  <si>
    <t>A3</t>
  </si>
  <si>
    <t>B3</t>
  </si>
  <si>
    <t xml:space="preserve">  </t>
  </si>
  <si>
    <t>EQUIPE A</t>
  </si>
  <si>
    <t>EQUIPE B</t>
  </si>
  <si>
    <t>feuille  AUTO ARBITRAGE (remplir les cases solorées en bleu)</t>
  </si>
  <si>
    <t>Comité Départemental de  Loire Atlantique</t>
  </si>
  <si>
    <t>DIVISION 2       R2 R3 R3</t>
  </si>
  <si>
    <t>R3</t>
  </si>
  <si>
    <t>2010-2011</t>
  </si>
  <si>
    <t>Rep</t>
  </si>
  <si>
    <t>N°Licence</t>
  </si>
  <si>
    <t>attention à bien respecter les limites de reprises 25 pour R2 ,40 pour R3 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</si>
</sst>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n"/>
    </border>
    <border>
      <left/>
      <right style="thick">
        <color rgb="FF000000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1" fontId="5" fillId="0" borderId="35" xfId="0" applyNumberFormat="1" applyFont="1" applyBorder="1" applyAlignment="1">
      <alignment horizontal="center"/>
    </xf>
    <xf numFmtId="1" fontId="5" fillId="34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3EF030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3.7109375" style="0" customWidth="1"/>
    <col min="2" max="2" width="16.7109375" style="0" customWidth="1"/>
    <col min="4" max="4" width="8.140625" style="0" customWidth="1"/>
    <col min="5" max="5" width="7.8515625" style="0" customWidth="1"/>
    <col min="6" max="6" width="7.140625" style="0" customWidth="1"/>
    <col min="7" max="7" width="9.00390625" style="0" customWidth="1"/>
    <col min="8" max="8" width="4.421875" style="0" customWidth="1"/>
    <col min="9" max="9" width="8.28125" style="0" customWidth="1"/>
    <col min="10" max="10" width="4.421875" style="0" customWidth="1"/>
    <col min="11" max="11" width="20.57421875" style="0" customWidth="1"/>
    <col min="12" max="12" width="13.7109375" style="0" customWidth="1"/>
    <col min="13" max="14" width="7.140625" style="0" customWidth="1"/>
    <col min="15" max="15" width="6.7109375" style="0" customWidth="1"/>
    <col min="16" max="16" width="6.57421875" style="0" customWidth="1"/>
    <col min="17" max="17" width="5.140625" style="0" customWidth="1"/>
  </cols>
  <sheetData>
    <row r="1" spans="1:17" ht="18.75" thickBot="1">
      <c r="A1" s="78"/>
      <c r="B1" s="79"/>
      <c r="C1" s="80"/>
      <c r="D1" s="81"/>
      <c r="E1" s="81"/>
      <c r="F1" s="82"/>
      <c r="G1" s="83"/>
      <c r="H1" s="81"/>
      <c r="I1" s="78"/>
      <c r="J1" s="78"/>
      <c r="K1" s="79"/>
      <c r="L1" s="80"/>
      <c r="M1" s="81"/>
      <c r="N1" s="81"/>
      <c r="O1" s="78"/>
      <c r="P1" s="83"/>
      <c r="Q1" s="78"/>
    </row>
    <row r="2" spans="1:17" ht="19.5" thickBot="1" thickTop="1">
      <c r="A2" s="6"/>
      <c r="B2" s="7" t="s">
        <v>0</v>
      </c>
      <c r="C2" s="7"/>
      <c r="D2" s="8"/>
      <c r="E2" s="8"/>
      <c r="F2" s="87" t="s">
        <v>28</v>
      </c>
      <c r="G2" s="87"/>
      <c r="H2" s="87"/>
      <c r="I2" s="87"/>
      <c r="J2" s="87"/>
      <c r="K2" s="87"/>
      <c r="L2" s="9"/>
      <c r="M2" s="10" t="s">
        <v>1</v>
      </c>
      <c r="N2" s="87" t="s">
        <v>31</v>
      </c>
      <c r="O2" s="87"/>
      <c r="P2" s="87"/>
      <c r="Q2" s="11"/>
    </row>
    <row r="3" spans="1:17" ht="15.75" thickTop="1">
      <c r="A3" s="1"/>
      <c r="B3" s="1"/>
      <c r="C3" s="1"/>
      <c r="D3" s="4"/>
      <c r="E3" s="4"/>
      <c r="F3" s="5"/>
      <c r="G3" s="12"/>
      <c r="H3" s="4"/>
      <c r="I3" s="1"/>
      <c r="J3" s="1"/>
      <c r="K3" s="1"/>
      <c r="L3" s="1"/>
      <c r="M3" s="4"/>
      <c r="N3" s="4"/>
      <c r="O3" s="1"/>
      <c r="P3" s="12"/>
      <c r="Q3" s="1"/>
    </row>
    <row r="4" spans="1:17" ht="18">
      <c r="A4" s="1"/>
      <c r="B4" s="13" t="s">
        <v>2</v>
      </c>
      <c r="C4" s="13"/>
      <c r="D4" s="14"/>
      <c r="E4" s="4"/>
      <c r="F4" s="5"/>
      <c r="G4" s="12"/>
      <c r="H4" s="4"/>
      <c r="I4" s="2" t="s">
        <v>3</v>
      </c>
      <c r="J4" s="1"/>
      <c r="K4" s="15"/>
      <c r="L4" s="16" t="s">
        <v>4</v>
      </c>
      <c r="M4" s="17"/>
      <c r="N4" s="4"/>
      <c r="O4" s="1"/>
      <c r="P4" s="12"/>
      <c r="Q4" s="1"/>
    </row>
    <row r="5" spans="1:17" ht="15">
      <c r="A5" s="1"/>
      <c r="B5" s="1"/>
      <c r="C5" s="1"/>
      <c r="D5" s="4"/>
      <c r="E5" s="4"/>
      <c r="F5" s="5"/>
      <c r="G5" s="12"/>
      <c r="H5" s="4"/>
      <c r="I5" s="1"/>
      <c r="J5" s="1"/>
      <c r="K5" s="1"/>
      <c r="L5" s="1"/>
      <c r="M5" s="4"/>
      <c r="N5" s="4"/>
      <c r="O5" s="1"/>
      <c r="P5" s="12"/>
      <c r="Q5" s="1"/>
    </row>
    <row r="6" spans="1:17" ht="15.75">
      <c r="A6" s="1"/>
      <c r="B6" s="88" t="s">
        <v>29</v>
      </c>
      <c r="C6" s="88"/>
      <c r="D6" s="4"/>
      <c r="E6" s="4"/>
      <c r="F6" s="95" t="s">
        <v>34</v>
      </c>
      <c r="G6" s="95"/>
      <c r="H6" s="95"/>
      <c r="I6" s="95"/>
      <c r="J6" s="95"/>
      <c r="K6" s="95"/>
      <c r="L6" s="95"/>
      <c r="M6" s="95"/>
      <c r="N6" s="4"/>
      <c r="O6" s="1"/>
      <c r="P6" s="12"/>
      <c r="Q6" s="1"/>
    </row>
    <row r="7" spans="1:17" ht="15">
      <c r="A7" s="1"/>
      <c r="B7" s="1"/>
      <c r="C7" s="1"/>
      <c r="D7" s="4"/>
      <c r="E7" s="4"/>
      <c r="F7" s="89" t="s">
        <v>27</v>
      </c>
      <c r="G7" s="89"/>
      <c r="H7" s="89"/>
      <c r="I7" s="89"/>
      <c r="J7" s="89"/>
      <c r="K7" s="89"/>
      <c r="L7" s="1"/>
      <c r="M7" s="4"/>
      <c r="N7" s="4"/>
      <c r="O7" s="1"/>
      <c r="P7" s="12"/>
      <c r="Q7" s="1"/>
    </row>
    <row r="8" spans="1:17" ht="15">
      <c r="A8" s="1"/>
      <c r="B8" s="1"/>
      <c r="C8" s="1"/>
      <c r="D8" s="4"/>
      <c r="E8" s="4"/>
      <c r="F8" s="5"/>
      <c r="G8" s="12"/>
      <c r="H8" s="4"/>
      <c r="I8" s="1"/>
      <c r="J8" s="1"/>
      <c r="K8" s="1"/>
      <c r="L8" s="1"/>
      <c r="M8" s="4"/>
      <c r="N8" s="4"/>
      <c r="O8" s="1"/>
      <c r="P8" s="12"/>
      <c r="Q8" s="1"/>
    </row>
    <row r="9" spans="1:17" ht="15.75">
      <c r="A9" s="1"/>
      <c r="B9" s="18" t="s">
        <v>5</v>
      </c>
      <c r="C9" s="90"/>
      <c r="D9" s="90"/>
      <c r="E9" s="90"/>
      <c r="F9" s="5"/>
      <c r="G9" s="12"/>
      <c r="H9" s="4"/>
      <c r="I9" s="1"/>
      <c r="J9" s="1"/>
      <c r="K9" s="18" t="s">
        <v>6</v>
      </c>
      <c r="L9" s="90"/>
      <c r="M9" s="90"/>
      <c r="N9" s="90"/>
      <c r="O9" s="5"/>
      <c r="P9" s="12"/>
      <c r="Q9" s="1"/>
    </row>
    <row r="10" spans="1:17" ht="15.75" thickBot="1">
      <c r="A10" s="1"/>
      <c r="B10" s="1"/>
      <c r="C10" s="1"/>
      <c r="D10" s="4"/>
      <c r="E10" s="4"/>
      <c r="F10" s="5"/>
      <c r="G10" s="12"/>
      <c r="H10" s="4"/>
      <c r="I10" s="1"/>
      <c r="J10" s="1"/>
      <c r="K10" s="1"/>
      <c r="L10" s="1"/>
      <c r="M10" s="4"/>
      <c r="N10" s="4"/>
      <c r="O10" s="1"/>
      <c r="P10" s="12"/>
      <c r="Q10" s="1"/>
    </row>
    <row r="11" spans="1:17" ht="16.5" thickTop="1">
      <c r="A11" s="19"/>
      <c r="B11" s="20" t="s">
        <v>7</v>
      </c>
      <c r="C11" s="20" t="s">
        <v>8</v>
      </c>
      <c r="D11" s="21" t="s">
        <v>9</v>
      </c>
      <c r="E11" s="21" t="s">
        <v>32</v>
      </c>
      <c r="F11" s="21" t="s">
        <v>10</v>
      </c>
      <c r="G11" s="85" t="s">
        <v>33</v>
      </c>
      <c r="H11" s="86"/>
      <c r="I11" s="3"/>
      <c r="J11" s="19"/>
      <c r="K11" s="20" t="s">
        <v>7</v>
      </c>
      <c r="L11" s="20" t="s">
        <v>8</v>
      </c>
      <c r="M11" s="22" t="s">
        <v>9</v>
      </c>
      <c r="N11" s="23" t="s">
        <v>11</v>
      </c>
      <c r="O11" s="21" t="s">
        <v>10</v>
      </c>
      <c r="P11" s="85" t="s">
        <v>33</v>
      </c>
      <c r="Q11" s="86"/>
    </row>
    <row r="12" spans="1:17" ht="15.75">
      <c r="A12" s="24">
        <v>1</v>
      </c>
      <c r="B12" s="25"/>
      <c r="C12" s="25"/>
      <c r="D12" s="26">
        <v>80</v>
      </c>
      <c r="E12" s="26">
        <v>25</v>
      </c>
      <c r="F12" s="26" t="s">
        <v>12</v>
      </c>
      <c r="G12" s="91"/>
      <c r="H12" s="92"/>
      <c r="I12" s="2"/>
      <c r="J12" s="24">
        <v>1</v>
      </c>
      <c r="K12" s="25"/>
      <c r="L12" s="25"/>
      <c r="M12" s="26">
        <f aca="true" t="shared" si="0" ref="M12:N14">D12</f>
        <v>80</v>
      </c>
      <c r="N12" s="26">
        <f t="shared" si="0"/>
        <v>25</v>
      </c>
      <c r="O12" s="26" t="s">
        <v>12</v>
      </c>
      <c r="P12" s="91"/>
      <c r="Q12" s="92"/>
    </row>
    <row r="13" spans="1:17" ht="15.75">
      <c r="A13" s="24">
        <v>2</v>
      </c>
      <c r="B13" s="25"/>
      <c r="C13" s="25"/>
      <c r="D13" s="26">
        <v>60</v>
      </c>
      <c r="E13" s="26">
        <v>40</v>
      </c>
      <c r="F13" s="26" t="s">
        <v>30</v>
      </c>
      <c r="G13" s="91"/>
      <c r="H13" s="92"/>
      <c r="I13" s="2"/>
      <c r="J13" s="24">
        <v>2</v>
      </c>
      <c r="K13" s="25"/>
      <c r="L13" s="25"/>
      <c r="M13" s="26">
        <f t="shared" si="0"/>
        <v>60</v>
      </c>
      <c r="N13" s="26">
        <f t="shared" si="0"/>
        <v>40</v>
      </c>
      <c r="O13" s="26" t="s">
        <v>30</v>
      </c>
      <c r="P13" s="91"/>
      <c r="Q13" s="92"/>
    </row>
    <row r="14" spans="1:17" ht="16.5" thickBot="1">
      <c r="A14" s="27">
        <v>3</v>
      </c>
      <c r="B14" s="28"/>
      <c r="C14" s="28"/>
      <c r="D14" s="29">
        <v>60</v>
      </c>
      <c r="E14" s="29">
        <v>40</v>
      </c>
      <c r="F14" s="29" t="s">
        <v>30</v>
      </c>
      <c r="G14" s="93"/>
      <c r="H14" s="94"/>
      <c r="I14" s="2"/>
      <c r="J14" s="27">
        <v>3</v>
      </c>
      <c r="K14" s="28"/>
      <c r="L14" s="28"/>
      <c r="M14" s="29">
        <f t="shared" si="0"/>
        <v>60</v>
      </c>
      <c r="N14" s="29">
        <f t="shared" si="0"/>
        <v>40</v>
      </c>
      <c r="O14" s="29" t="s">
        <v>30</v>
      </c>
      <c r="P14" s="93"/>
      <c r="Q14" s="94"/>
    </row>
    <row r="15" spans="1:17" ht="17.25" thickBot="1" thickTop="1">
      <c r="A15" s="2"/>
      <c r="B15" s="2"/>
      <c r="C15" s="2"/>
      <c r="D15" s="30"/>
      <c r="E15" s="30"/>
      <c r="F15" s="31"/>
      <c r="G15" s="32"/>
      <c r="H15" s="30"/>
      <c r="I15" s="2"/>
      <c r="J15" s="2"/>
      <c r="K15" s="2"/>
      <c r="L15" s="2"/>
      <c r="M15" s="30"/>
      <c r="N15" s="30"/>
      <c r="O15" s="2"/>
      <c r="P15" s="32"/>
      <c r="Q15" s="2"/>
    </row>
    <row r="16" spans="1:17" ht="16.5" thickTop="1">
      <c r="A16" s="33"/>
      <c r="B16" s="20" t="s">
        <v>7</v>
      </c>
      <c r="C16" s="20" t="s">
        <v>8</v>
      </c>
      <c r="D16" s="21" t="s">
        <v>13</v>
      </c>
      <c r="E16" s="21" t="s">
        <v>14</v>
      </c>
      <c r="F16" s="21" t="s">
        <v>15</v>
      </c>
      <c r="G16" s="34" t="s">
        <v>16</v>
      </c>
      <c r="H16" s="35" t="s">
        <v>17</v>
      </c>
      <c r="I16" s="2"/>
      <c r="J16" s="33"/>
      <c r="K16" s="20" t="s">
        <v>7</v>
      </c>
      <c r="L16" s="20" t="s">
        <v>8</v>
      </c>
      <c r="M16" s="21" t="s">
        <v>13</v>
      </c>
      <c r="N16" s="21" t="s">
        <v>14</v>
      </c>
      <c r="O16" s="21" t="s">
        <v>15</v>
      </c>
      <c r="P16" s="34" t="s">
        <v>16</v>
      </c>
      <c r="Q16" s="35" t="s">
        <v>17</v>
      </c>
    </row>
    <row r="17" spans="1:17" ht="15.75">
      <c r="A17" s="24" t="s">
        <v>18</v>
      </c>
      <c r="B17" s="36">
        <f aca="true" t="shared" si="1" ref="B17:C19">IF(B12=0,"",B12)</f>
      </c>
      <c r="C17" s="36">
        <f t="shared" si="1"/>
      </c>
      <c r="D17" s="37"/>
      <c r="E17" s="37"/>
      <c r="F17" s="37"/>
      <c r="G17" s="38">
        <f>IF(E17=0,"",D17/E17)</f>
      </c>
      <c r="H17" s="39">
        <f>IF(AND(D17=$D$12,M17&lt;$D$12,D17&gt;0,M17&gt;0),2,IF(AND(D17=$D$12,M17=$D$12,D17&gt;0,M17&gt;0),1,IF(E17=0,"",0)))</f>
      </c>
      <c r="I17" s="2"/>
      <c r="J17" s="24" t="s">
        <v>19</v>
      </c>
      <c r="K17" s="36">
        <f aca="true" t="shared" si="2" ref="K17:L19">IF(K12=0,"",K12)</f>
      </c>
      <c r="L17" s="36">
        <f t="shared" si="2"/>
      </c>
      <c r="M17" s="37"/>
      <c r="N17" s="26">
        <f>IF(E17=0,"",E17)</f>
      </c>
      <c r="O17" s="37"/>
      <c r="P17" s="38">
        <f>IF(E17=0,"",M17/N17)</f>
      </c>
      <c r="Q17" s="39">
        <f>IF(AND(M17=$D$12,D17&lt;$D$12),2,IF(AND(M17=$D$12,D17=$D$12,D17&gt;0,M17&gt;0),1,IF(E17=0,"",0)))</f>
      </c>
    </row>
    <row r="18" spans="1:17" ht="15.75">
      <c r="A18" s="40" t="s">
        <v>20</v>
      </c>
      <c r="B18" s="41">
        <f t="shared" si="1"/>
      </c>
      <c r="C18" s="41">
        <f t="shared" si="1"/>
      </c>
      <c r="D18" s="42"/>
      <c r="E18" s="42"/>
      <c r="F18" s="42"/>
      <c r="G18" s="43">
        <f>IF(E18=0,"",D18/E18)</f>
      </c>
      <c r="H18" s="39">
        <f>IF(AND(D18=$D$13,M18&lt;$M$13),2,IF(AND(D18=$D$13,M18=$M$13),1,IF(E18=0,"",0)))</f>
      </c>
      <c r="I18" s="2"/>
      <c r="J18" s="44" t="s">
        <v>21</v>
      </c>
      <c r="K18" s="45">
        <f t="shared" si="2"/>
      </c>
      <c r="L18" s="45">
        <f t="shared" si="2"/>
      </c>
      <c r="M18" s="46"/>
      <c r="N18" s="47">
        <f>IF(E18=0,"",E18)</f>
      </c>
      <c r="O18" s="46"/>
      <c r="P18" s="48">
        <f>IF(E18=0,"",M18/N18)</f>
      </c>
      <c r="Q18" s="49">
        <f>IF(AND(M18=$D$13,D18&lt;$D$13),2,IF(AND(M18=$D$13,D18=$D$13),1,IF(E18=0,"",0)))</f>
      </c>
    </row>
    <row r="19" spans="1:17" ht="16.5" thickBot="1">
      <c r="A19" s="27" t="s">
        <v>22</v>
      </c>
      <c r="B19" s="50">
        <f t="shared" si="1"/>
      </c>
      <c r="C19" s="50">
        <f t="shared" si="1"/>
      </c>
      <c r="D19" s="51"/>
      <c r="E19" s="51"/>
      <c r="F19" s="51"/>
      <c r="G19" s="52">
        <f>IF(E19=0,"",D19/E19)</f>
      </c>
      <c r="H19" s="53">
        <f>IF(AND(D19=$D$14,M19&lt;$M$14),2,IF(AND(D19=$D$14,M19=$M$14),1,IF(E19=0,"",0)))</f>
      </c>
      <c r="I19" s="2"/>
      <c r="J19" s="54" t="s">
        <v>23</v>
      </c>
      <c r="K19" s="55">
        <f t="shared" si="2"/>
      </c>
      <c r="L19" s="55">
        <f t="shared" si="2"/>
      </c>
      <c r="M19" s="56"/>
      <c r="N19" s="57">
        <f>IF(E19=0,"",E19)</f>
      </c>
      <c r="O19" s="56"/>
      <c r="P19" s="58">
        <f>IF(E19=0,"",M19/N19)</f>
      </c>
      <c r="Q19" s="59">
        <f>IF(AND(M19=$D$14,D19&lt;$M$14),2,IF(AND(M19=$D$14,D19=$M$14),1,IF(E19=0,"",0)))</f>
      </c>
    </row>
    <row r="20" spans="1:17" ht="17.25" thickBot="1" thickTop="1">
      <c r="A20" s="60"/>
      <c r="B20" s="60"/>
      <c r="C20" s="60"/>
      <c r="D20" s="61"/>
      <c r="E20" s="61"/>
      <c r="F20" s="61"/>
      <c r="G20" s="62"/>
      <c r="H20" s="10"/>
      <c r="I20" s="2"/>
      <c r="J20" s="63"/>
      <c r="K20" s="63"/>
      <c r="L20" s="63"/>
      <c r="M20" s="64"/>
      <c r="N20" s="64"/>
      <c r="O20" s="64"/>
      <c r="P20" s="65"/>
      <c r="Q20" s="66"/>
    </row>
    <row r="21" spans="1:17" ht="16.5" thickTop="1">
      <c r="A21" s="33" t="s">
        <v>18</v>
      </c>
      <c r="B21" s="67">
        <f aca="true" t="shared" si="3" ref="B21:C23">IF(B12=0,"",B12)</f>
      </c>
      <c r="C21" s="67">
        <f t="shared" si="3"/>
      </c>
      <c r="D21" s="68"/>
      <c r="E21" s="68"/>
      <c r="F21" s="68"/>
      <c r="G21" s="69">
        <f>IF(E21=0,"",D21/E21)</f>
      </c>
      <c r="H21" s="70">
        <f>IF(AND(D21=$D$12,M21&lt;$D$12,D21&gt;0,M21&gt;0),2,IF(AND(D21=$D$12,M21=$D$12,D21&gt;0,M21&gt;0),1,IF(E21=0,"",0)))</f>
      </c>
      <c r="I21" s="2"/>
      <c r="J21" s="33" t="s">
        <v>19</v>
      </c>
      <c r="K21" s="67">
        <f aca="true" t="shared" si="4" ref="K21:L23">IF(K12=0,"",K12)</f>
      </c>
      <c r="L21" s="67">
        <f t="shared" si="4"/>
      </c>
      <c r="M21" s="68"/>
      <c r="N21" s="71">
        <f>IF(E21=0,"",E21)</f>
      </c>
      <c r="O21" s="68"/>
      <c r="P21" s="69">
        <f>IF(E21=0,"",M21/N21)</f>
      </c>
      <c r="Q21" s="70">
        <f>IF(AND(M21=$D$12,D21&lt;$D$12),2,IF(AND(M21=$D$12,D21=$D$12,D21&gt;0,M21&gt;0),1,IF(E21=0,"",0)))</f>
      </c>
    </row>
    <row r="22" spans="1:17" ht="15.75">
      <c r="A22" s="24" t="s">
        <v>20</v>
      </c>
      <c r="B22" s="36">
        <f t="shared" si="3"/>
      </c>
      <c r="C22" s="36">
        <f t="shared" si="3"/>
      </c>
      <c r="D22" s="37"/>
      <c r="E22" s="37"/>
      <c r="F22" s="37"/>
      <c r="G22" s="38">
        <f>IF(E22=0,"",D22/E22)</f>
      </c>
      <c r="H22" s="39">
        <f>IF(AND(D22=$D$13,M22&lt;$M$13),2,IF(AND(D22=$D$13,M22=$M$13),1,IF(E22=0,"",0)))</f>
      </c>
      <c r="I22" s="2"/>
      <c r="J22" s="40" t="s">
        <v>21</v>
      </c>
      <c r="K22" s="41">
        <f t="shared" si="4"/>
      </c>
      <c r="L22" s="41">
        <f t="shared" si="4"/>
      </c>
      <c r="M22" s="42"/>
      <c r="N22" s="72">
        <f>IF(E22=0,"",E22)</f>
      </c>
      <c r="O22" s="42"/>
      <c r="P22" s="43">
        <f>IF(E22=0,"",M22/N22)</f>
      </c>
      <c r="Q22" s="39">
        <f>IF(AND(M22=$D$13,D22&lt;$D$13),2,IF(AND(M22=$D$13,D22=$D$13),1,IF(E22=0,"",0)))</f>
      </c>
    </row>
    <row r="23" spans="1:17" ht="16.5" thickBot="1">
      <c r="A23" s="27" t="s">
        <v>22</v>
      </c>
      <c r="B23" s="50">
        <f t="shared" si="3"/>
      </c>
      <c r="C23" s="50">
        <f t="shared" si="3"/>
      </c>
      <c r="D23" s="51"/>
      <c r="E23" s="51"/>
      <c r="F23" s="51"/>
      <c r="G23" s="52">
        <f>IF(E23=0,"",D23/E23)</f>
      </c>
      <c r="H23" s="59">
        <f>IF(AND(D23=$D$14,M23&lt;$M$14),2,IF(AND(D23=$D$14,M23=$M$14),1,IF(E23=0,"",0)))</f>
      </c>
      <c r="I23" s="2"/>
      <c r="J23" s="54" t="s">
        <v>23</v>
      </c>
      <c r="K23" s="55">
        <f t="shared" si="4"/>
      </c>
      <c r="L23" s="55">
        <f t="shared" si="4"/>
      </c>
      <c r="M23" s="56"/>
      <c r="N23" s="57">
        <f>IF(E23=0,"",E23)</f>
      </c>
      <c r="O23" s="56"/>
      <c r="P23" s="58">
        <f>IF(E23=0,"",M23/N23)</f>
      </c>
      <c r="Q23" s="59">
        <f>IF(AND(M23=$D$14,D23&lt;$M$14),2,IF(AND(M23=$D$14,D23=$M$14),1,IF(E23=0,"",0)))</f>
      </c>
    </row>
    <row r="24" spans="1:17" ht="17.25" thickBot="1" thickTop="1">
      <c r="A24" s="2"/>
      <c r="B24" s="2"/>
      <c r="C24" s="2"/>
      <c r="D24" s="30"/>
      <c r="E24" s="30"/>
      <c r="F24" s="30"/>
      <c r="G24" s="32"/>
      <c r="H24" s="30"/>
      <c r="I24" s="2"/>
      <c r="J24" s="2"/>
      <c r="K24" s="2"/>
      <c r="L24" s="2"/>
      <c r="M24" s="30"/>
      <c r="N24" s="30"/>
      <c r="O24" s="30"/>
      <c r="P24" s="32"/>
      <c r="Q24" s="2"/>
    </row>
    <row r="25" spans="1:17" ht="16.5" thickTop="1">
      <c r="A25" s="33" t="s">
        <v>18</v>
      </c>
      <c r="B25" s="73">
        <f aca="true" t="shared" si="5" ref="B25:C27">IF(B12=0,"",B12)</f>
      </c>
      <c r="C25" s="73">
        <f t="shared" si="5"/>
      </c>
      <c r="D25" s="74">
        <f aca="true" t="shared" si="6" ref="D25:E27">IF($B$12=0,"",D17+D21)</f>
      </c>
      <c r="E25" s="74">
        <f t="shared" si="6"/>
      </c>
      <c r="F25" s="74">
        <f>IF($B$12=0,"",MAX(F17,F21))</f>
      </c>
      <c r="G25" s="75">
        <f>IF($B$12=0,"",D25/E25)</f>
      </c>
      <c r="H25" s="30" t="s">
        <v>24</v>
      </c>
      <c r="I25" s="2"/>
      <c r="J25" s="33" t="s">
        <v>19</v>
      </c>
      <c r="K25" s="73">
        <f aca="true" t="shared" si="7" ref="K25:L27">IF(K12=0,"",K12)</f>
      </c>
      <c r="L25" s="73">
        <f t="shared" si="7"/>
      </c>
      <c r="M25" s="74">
        <f aca="true" t="shared" si="8" ref="M25:N27">IF($B$12=0,"",M17+M21)</f>
      </c>
      <c r="N25" s="74">
        <f t="shared" si="8"/>
      </c>
      <c r="O25" s="74">
        <f>IF($B$12=0,"",MAX(O17,O21))</f>
      </c>
      <c r="P25" s="75">
        <f>IF($B$12=0,"",M25/N25)</f>
      </c>
      <c r="Q25" s="2"/>
    </row>
    <row r="26" spans="1:17" ht="15.75">
      <c r="A26" s="24" t="s">
        <v>20</v>
      </c>
      <c r="B26" s="36">
        <f t="shared" si="5"/>
      </c>
      <c r="C26" s="36">
        <f t="shared" si="5"/>
      </c>
      <c r="D26" s="26">
        <f t="shared" si="6"/>
      </c>
      <c r="E26" s="26">
        <f t="shared" si="6"/>
      </c>
      <c r="F26" s="26">
        <f>IF($B$12=0,"",MAX(F18,F22))</f>
      </c>
      <c r="G26" s="76">
        <f>IF($B$12=0,"",D26/E26)</f>
      </c>
      <c r="H26" s="30"/>
      <c r="I26" s="2"/>
      <c r="J26" s="24" t="s">
        <v>21</v>
      </c>
      <c r="K26" s="36">
        <f t="shared" si="7"/>
      </c>
      <c r="L26" s="36">
        <f t="shared" si="7"/>
      </c>
      <c r="M26" s="26">
        <f t="shared" si="8"/>
      </c>
      <c r="N26" s="26">
        <f t="shared" si="8"/>
      </c>
      <c r="O26" s="26">
        <f>IF($B$12=0,"",MAX(O18,O22))</f>
      </c>
      <c r="P26" s="76">
        <f>IF($B$12=0,"",M26/N26)</f>
      </c>
      <c r="Q26" s="2"/>
    </row>
    <row r="27" spans="1:17" ht="16.5" thickBot="1">
      <c r="A27" s="27" t="s">
        <v>22</v>
      </c>
      <c r="B27" s="50">
        <f t="shared" si="5"/>
      </c>
      <c r="C27" s="50">
        <f t="shared" si="5"/>
      </c>
      <c r="D27" s="29">
        <f t="shared" si="6"/>
      </c>
      <c r="E27" s="29">
        <f t="shared" si="6"/>
      </c>
      <c r="F27" s="29">
        <f>IF($B$12=0,"",MAX(F19,F23))</f>
      </c>
      <c r="G27" s="77">
        <f>IF($B$12=0,"",D27/E27)</f>
      </c>
      <c r="H27" s="30"/>
      <c r="I27" s="2"/>
      <c r="J27" s="27" t="s">
        <v>23</v>
      </c>
      <c r="K27" s="50">
        <f t="shared" si="7"/>
      </c>
      <c r="L27" s="50">
        <f t="shared" si="7"/>
      </c>
      <c r="M27" s="29">
        <f t="shared" si="8"/>
      </c>
      <c r="N27" s="29">
        <f t="shared" si="8"/>
      </c>
      <c r="O27" s="29">
        <f>IF($B$12=0,"",MAX(O19,O23))</f>
      </c>
      <c r="P27" s="77">
        <f>IF($B$12=0,"",M27/N27)</f>
      </c>
      <c r="Q27" s="2"/>
    </row>
    <row r="28" spans="1:17" ht="15.75" thickTop="1">
      <c r="A28" s="1"/>
      <c r="B28" s="1"/>
      <c r="C28" s="1"/>
      <c r="D28" s="4"/>
      <c r="E28" s="4"/>
      <c r="F28" s="5"/>
      <c r="G28" s="12"/>
      <c r="H28" s="4"/>
      <c r="I28" s="1"/>
      <c r="J28" s="1"/>
      <c r="K28" s="1"/>
      <c r="L28" s="1"/>
      <c r="M28" s="4"/>
      <c r="N28" s="4"/>
      <c r="O28" s="1"/>
      <c r="P28" s="12"/>
      <c r="Q28" s="1"/>
    </row>
    <row r="29" spans="1:17" ht="15.75" thickBot="1">
      <c r="A29" s="1"/>
      <c r="B29" s="1"/>
      <c r="C29" s="1"/>
      <c r="D29" s="4"/>
      <c r="E29" s="4"/>
      <c r="F29" s="5"/>
      <c r="G29" s="12"/>
      <c r="H29" s="4"/>
      <c r="I29" s="1"/>
      <c r="J29" s="1"/>
      <c r="K29" s="1"/>
      <c r="L29" s="1"/>
      <c r="M29" s="4"/>
      <c r="N29" s="4"/>
      <c r="O29" s="1"/>
      <c r="P29" s="12"/>
      <c r="Q29" s="1"/>
    </row>
    <row r="30" spans="1:17" ht="19.5" thickBot="1" thickTop="1">
      <c r="A30" s="1"/>
      <c r="B30" s="2" t="s">
        <v>25</v>
      </c>
      <c r="C30" s="90">
        <f>IF(C9=0,"",C9)</f>
      </c>
      <c r="D30" s="90"/>
      <c r="E30" s="90"/>
      <c r="F30" s="5"/>
      <c r="G30" s="84">
        <f>IF(B12=0,"",H17+H18+H19+H21+H22+H23)</f>
      </c>
      <c r="H30" s="4"/>
      <c r="I30" s="1"/>
      <c r="J30" s="1"/>
      <c r="K30" s="2" t="s">
        <v>26</v>
      </c>
      <c r="L30" s="90">
        <f>IF(L9=0,"",L9)</f>
      </c>
      <c r="M30" s="90"/>
      <c r="N30" s="90"/>
      <c r="O30" s="1"/>
      <c r="P30" s="84">
        <f>IF(K12=0,"",Q17+Q18+Q19+Q21+Q22+Q23)</f>
      </c>
      <c r="Q30" s="1"/>
    </row>
    <row r="31" ht="15.75" thickTop="1"/>
  </sheetData>
  <sheetProtection/>
  <mergeCells count="17">
    <mergeCell ref="P12:Q12"/>
    <mergeCell ref="P13:Q13"/>
    <mergeCell ref="P14:Q14"/>
    <mergeCell ref="C30:E30"/>
    <mergeCell ref="L30:N30"/>
    <mergeCell ref="G11:H11"/>
    <mergeCell ref="G12:H12"/>
    <mergeCell ref="G13:H13"/>
    <mergeCell ref="G14:H14"/>
    <mergeCell ref="P11:Q11"/>
    <mergeCell ref="F2:K2"/>
    <mergeCell ref="N2:P2"/>
    <mergeCell ref="B6:C6"/>
    <mergeCell ref="F7:K7"/>
    <mergeCell ref="C9:E9"/>
    <mergeCell ref="L9:N9"/>
    <mergeCell ref="F6:M6"/>
  </mergeCells>
  <conditionalFormatting sqref="H17:H19 H21:H23 Q17:Q19 Q21:Q23">
    <cfRule type="expression" priority="3" dxfId="2">
      <formula>(H17=0)</formula>
    </cfRule>
  </conditionalFormatting>
  <conditionalFormatting sqref="H17:H19 H21:H23 Q17:Q19 Q21:Q23">
    <cfRule type="expression" priority="2" dxfId="1">
      <formula>(H17=1)</formula>
    </cfRule>
  </conditionalFormatting>
  <conditionalFormatting sqref="H17:H19 H21:H23 Q17:Q19 Q21:Q23">
    <cfRule type="expression" priority="1" dxfId="0">
      <formula>(H17=2)</formula>
    </cfRule>
  </conditionalFormatting>
  <dataValidations count="6">
    <dataValidation type="whole" operator="lessThanOrEqual" allowBlank="1" showInputMessage="1" showErrorMessage="1" sqref="E21">
      <formula1>30</formula1>
    </dataValidation>
    <dataValidation type="whole" operator="lessThanOrEqual" allowBlank="1" showInputMessage="1" showErrorMessage="1" sqref="E18 E19 E22 E23">
      <formula1>40</formula1>
    </dataValidation>
    <dataValidation type="whole" operator="lessThanOrEqual" allowBlank="1" showInputMessage="1" showErrorMessage="1" sqref="D17 D21 M17 M21">
      <formula1>80</formula1>
    </dataValidation>
    <dataValidation type="whole" operator="lessThanOrEqual" allowBlank="1" showInputMessage="1" showErrorMessage="1" sqref="D18 D19 D22 D23 M18 M19 M22 M23">
      <formula1>60</formula1>
    </dataValidation>
    <dataValidation type="whole" operator="lessThanOrEqual" allowBlank="1" showInputMessage="1" showErrorMessage="1" sqref="F17 F18 F19 F21 F22 F23 O17 O18 O19 O21 O22 O23">
      <formula1>D17</formula1>
    </dataValidation>
    <dataValidation type="whole" operator="lessThanOrEqual" allowBlank="1" showInputMessage="1" showErrorMessage="1" sqref="E17">
      <formula1>30</formula1>
    </dataValidation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2008-10-05T11:29:40Z</cp:lastPrinted>
  <dcterms:created xsi:type="dcterms:W3CDTF">2008-10-05T09:16:46Z</dcterms:created>
  <dcterms:modified xsi:type="dcterms:W3CDTF">2012-09-21T21:05:44Z</dcterms:modified>
  <cp:category/>
  <cp:version/>
  <cp:contentType/>
  <cp:contentStatus/>
</cp:coreProperties>
</file>