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660" yWindow="0" windowWidth="18400" windowHeight="10200" activeTab="1"/>
  </bookViews>
  <sheets>
    <sheet name="Mode Emploi" sheetId="5" r:id="rId1"/>
    <sheet name="Feuille Match" sheetId="3" r:id="rId2"/>
    <sheet name="Liste_Joueurs" sheetId="4" r:id="rId3"/>
  </sheets>
  <definedNames/>
  <calcPr calcId="191029"/>
  <extLst/>
</workbook>
</file>

<file path=xl/sharedStrings.xml><?xml version="1.0" encoding="utf-8"?>
<sst xmlns="http://schemas.openxmlformats.org/spreadsheetml/2006/main" count="384" uniqueCount="243">
  <si>
    <t>1ère manche</t>
  </si>
  <si>
    <t>Points</t>
  </si>
  <si>
    <t>2ème manche</t>
  </si>
  <si>
    <t>Reprises</t>
  </si>
  <si>
    <t>1ère prolongation</t>
  </si>
  <si>
    <t>2ème prolongation</t>
  </si>
  <si>
    <t>COUPE 3 BANDES ROBERT JOLY</t>
  </si>
  <si>
    <t>GAGNANT</t>
  </si>
  <si>
    <t>PERDANT</t>
  </si>
  <si>
    <t>Licence</t>
  </si>
  <si>
    <t>Club</t>
  </si>
  <si>
    <t>Distance</t>
  </si>
  <si>
    <t>Catégorie</t>
  </si>
  <si>
    <t>Participants</t>
  </si>
  <si>
    <t>Résultats</t>
  </si>
  <si>
    <t xml:space="preserve">  Date de la rencontre :</t>
  </si>
  <si>
    <t xml:space="preserve">  Arbitres : </t>
  </si>
  <si>
    <t xml:space="preserve">  Lieu : </t>
  </si>
  <si>
    <t>Série</t>
  </si>
  <si>
    <t>(1) Conserver toutes les feuilles de match et garder un exemplaire signé de la feuille de résulta jusqu'à la fin de saison</t>
  </si>
  <si>
    <r>
      <t xml:space="preserve">Signature du joueur
</t>
    </r>
    <r>
      <rPr>
        <i/>
        <sz val="8"/>
        <rFont val="Times New Roman"/>
        <family val="1"/>
      </rPr>
      <t>pour la version papier</t>
    </r>
  </si>
  <si>
    <t>Nom Prénom</t>
  </si>
  <si>
    <t>Prolong</t>
  </si>
  <si>
    <r>
      <rPr>
        <b/>
        <sz val="14"/>
        <rFont val="Times New Roman"/>
        <family val="1"/>
      </rPr>
      <t>Résultat à adresser par mail à coupe.joly@gmail.com</t>
    </r>
    <r>
      <rPr>
        <sz val="14"/>
        <rFont val="Times New Roman"/>
        <family val="1"/>
      </rPr>
      <t>, en plaçant le fichier excel en pièce jointe (1)</t>
    </r>
  </si>
  <si>
    <t>Version 2015-2016</t>
  </si>
  <si>
    <t>013715N</t>
  </si>
  <si>
    <t>MEHRAIK</t>
  </si>
  <si>
    <t>Aram</t>
  </si>
  <si>
    <t>LES AMIS DU BILLARD Français</t>
  </si>
  <si>
    <t>R1</t>
  </si>
  <si>
    <t>N2</t>
  </si>
  <si>
    <t>155710A</t>
  </si>
  <si>
    <t>BASSINO</t>
  </si>
  <si>
    <t>Jean-Pierre</t>
  </si>
  <si>
    <t>144633V</t>
  </si>
  <si>
    <t>GAINCHE</t>
  </si>
  <si>
    <t>Romain</t>
  </si>
  <si>
    <t>019809X</t>
  </si>
  <si>
    <t>BELLANGER</t>
  </si>
  <si>
    <t>Philippe</t>
  </si>
  <si>
    <t>E.S.S.HAUT-ANJOU / BILLARD</t>
  </si>
  <si>
    <t>N3B</t>
  </si>
  <si>
    <t>020160K</t>
  </si>
  <si>
    <t>DALIGAULT</t>
  </si>
  <si>
    <t>Christian</t>
  </si>
  <si>
    <t>019693L</t>
  </si>
  <si>
    <t>LAURENT</t>
  </si>
  <si>
    <t>Thierry</t>
  </si>
  <si>
    <t>143808C</t>
  </si>
  <si>
    <t>LE CLEC'H</t>
  </si>
  <si>
    <t>André</t>
  </si>
  <si>
    <t>BILLARD CLUB TAPIS VERT ANGEVIN</t>
  </si>
  <si>
    <t>019513N</t>
  </si>
  <si>
    <t>BEUCHARD</t>
  </si>
  <si>
    <t>N3A</t>
  </si>
  <si>
    <t>111800A</t>
  </si>
  <si>
    <t>LOUIS</t>
  </si>
  <si>
    <t>Jérôme</t>
  </si>
  <si>
    <t>ECOLE DE BILLARD DU MANS</t>
  </si>
  <si>
    <t>111558S</t>
  </si>
  <si>
    <t>PERRINEL</t>
  </si>
  <si>
    <t>Pascal</t>
  </si>
  <si>
    <t>100478O</t>
  </si>
  <si>
    <t>GARREAU</t>
  </si>
  <si>
    <t>Roland</t>
  </si>
  <si>
    <t>J.S.C. SECTION BILLARD</t>
  </si>
  <si>
    <t>019526A</t>
  </si>
  <si>
    <t>BLIN</t>
  </si>
  <si>
    <t>Didier</t>
  </si>
  <si>
    <t>020329X</t>
  </si>
  <si>
    <t>DROUET</t>
  </si>
  <si>
    <t>Bernard</t>
  </si>
  <si>
    <t>131734S</t>
  </si>
  <si>
    <t>MEYRONEINC</t>
  </si>
  <si>
    <t>Claude</t>
  </si>
  <si>
    <t>112300G</t>
  </si>
  <si>
    <t>DORIZON</t>
  </si>
  <si>
    <t>Eric</t>
  </si>
  <si>
    <t>U.S.A. SECTION BILLARD</t>
  </si>
  <si>
    <t>147831L</t>
  </si>
  <si>
    <t>BRESSON</t>
  </si>
  <si>
    <t>Jean-Louis</t>
  </si>
  <si>
    <t>019536K</t>
  </si>
  <si>
    <t>LELIEVRE</t>
  </si>
  <si>
    <t>Michel</t>
  </si>
  <si>
    <t>ASC LA MONTAGNE</t>
  </si>
  <si>
    <t>147142M</t>
  </si>
  <si>
    <t>SAUVAGET</t>
  </si>
  <si>
    <t>Charles</t>
  </si>
  <si>
    <t>019839B</t>
  </si>
  <si>
    <t>LARGEAUD</t>
  </si>
  <si>
    <t>Jean-Bernard</t>
  </si>
  <si>
    <t xml:space="preserve">VAILLANTE DE VERTOU </t>
  </si>
  <si>
    <t>119806Y</t>
  </si>
  <si>
    <t>GRELLIER</t>
  </si>
  <si>
    <t>Florent</t>
  </si>
  <si>
    <t>020189N</t>
  </si>
  <si>
    <t>PAILLART</t>
  </si>
  <si>
    <t>Jean-Paul</t>
  </si>
  <si>
    <t>013549D</t>
  </si>
  <si>
    <t>LEGRAND</t>
  </si>
  <si>
    <t>Denis</t>
  </si>
  <si>
    <t>115987B</t>
  </si>
  <si>
    <t>MARZIALE</t>
  </si>
  <si>
    <t>Geoffrey</t>
  </si>
  <si>
    <t>SAINT BREVIN BILLARD CLUB</t>
  </si>
  <si>
    <t>147808L</t>
  </si>
  <si>
    <t>LANGLOIS</t>
  </si>
  <si>
    <t>Alain</t>
  </si>
  <si>
    <t>MONTAIGU BILLARD CLUB</t>
  </si>
  <si>
    <t>111815P</t>
  </si>
  <si>
    <t>PARRE</t>
  </si>
  <si>
    <t>Olivier</t>
  </si>
  <si>
    <t>BILLARD CLUB D'ORVAULT</t>
  </si>
  <si>
    <t>019933R</t>
  </si>
  <si>
    <t>GAVLAK</t>
  </si>
  <si>
    <t>Hervé</t>
  </si>
  <si>
    <t>BILLARD CLUB BAULOIS</t>
  </si>
  <si>
    <t>148087P</t>
  </si>
  <si>
    <t>THOMAS</t>
  </si>
  <si>
    <t>Marc</t>
  </si>
  <si>
    <t>019655Z</t>
  </si>
  <si>
    <t>BENOIST</t>
  </si>
  <si>
    <t>Georges</t>
  </si>
  <si>
    <t>019454G</t>
  </si>
  <si>
    <t>PLOQUIN</t>
  </si>
  <si>
    <t>019461N</t>
  </si>
  <si>
    <t>VERA</t>
  </si>
  <si>
    <t>Gilles</t>
  </si>
  <si>
    <t>100448K</t>
  </si>
  <si>
    <t>DESCHAMPS</t>
  </si>
  <si>
    <t>100385Z</t>
  </si>
  <si>
    <t>DUBOIS</t>
  </si>
  <si>
    <t>René</t>
  </si>
  <si>
    <t>157212H</t>
  </si>
  <si>
    <t xml:space="preserve">BERNARD DE LAJARTRE </t>
  </si>
  <si>
    <t>Benoît</t>
  </si>
  <si>
    <t>139023B</t>
  </si>
  <si>
    <t>CALMET</t>
  </si>
  <si>
    <t>Jean-Claude</t>
  </si>
  <si>
    <t>019990W</t>
  </si>
  <si>
    <t>RAVALLEC</t>
  </si>
  <si>
    <t>Yves</t>
  </si>
  <si>
    <t>BILLARD CLUB DON BOSCO</t>
  </si>
  <si>
    <t>019482I</t>
  </si>
  <si>
    <t>BUET</t>
  </si>
  <si>
    <t>137490C</t>
  </si>
  <si>
    <t>MOURAD</t>
  </si>
  <si>
    <t>Abdalah</t>
  </si>
  <si>
    <t>137486Y</t>
  </si>
  <si>
    <t>GUILLEMENT</t>
  </si>
  <si>
    <t>Jean-Pol</t>
  </si>
  <si>
    <t>020212K</t>
  </si>
  <si>
    <t>BELLO</t>
  </si>
  <si>
    <t>François</t>
  </si>
  <si>
    <t>144634W</t>
  </si>
  <si>
    <t>STEIN</t>
  </si>
  <si>
    <t>Andreas</t>
  </si>
  <si>
    <t>N1B</t>
  </si>
  <si>
    <t>116081R</t>
  </si>
  <si>
    <t>MARTIN</t>
  </si>
  <si>
    <t>020258E</t>
  </si>
  <si>
    <t>OLLIVIER</t>
  </si>
  <si>
    <t>Daniel</t>
  </si>
  <si>
    <t>020105H</t>
  </si>
  <si>
    <t>DUPUIS</t>
  </si>
  <si>
    <t>105772E</t>
  </si>
  <si>
    <t>CLEMENT</t>
  </si>
  <si>
    <t>Gildas</t>
  </si>
  <si>
    <t>019535J</t>
  </si>
  <si>
    <t>Vincent</t>
  </si>
  <si>
    <t>M</t>
  </si>
  <si>
    <t>139082I</t>
  </si>
  <si>
    <t>MOUTIERS</t>
  </si>
  <si>
    <t>Patrick</t>
  </si>
  <si>
    <t>117912C</t>
  </si>
  <si>
    <t>ANTOINE</t>
  </si>
  <si>
    <t>Kévin</t>
  </si>
  <si>
    <t>136392W</t>
  </si>
  <si>
    <t>BROSSEAU</t>
  </si>
  <si>
    <t>105059T</t>
  </si>
  <si>
    <t>PETIT</t>
  </si>
  <si>
    <t>149939C</t>
  </si>
  <si>
    <t>DE LA TULLAY</t>
  </si>
  <si>
    <t>Nicolas</t>
  </si>
  <si>
    <t>147395M</t>
  </si>
  <si>
    <t>NAUD</t>
  </si>
  <si>
    <t>NANTES BILLARD CLUB</t>
  </si>
  <si>
    <t>159779Y</t>
  </si>
  <si>
    <t>HAPCHETTE</t>
  </si>
  <si>
    <t>134642O</t>
  </si>
  <si>
    <t>DUPAS</t>
  </si>
  <si>
    <t>Stépahen</t>
  </si>
  <si>
    <t>120500Q</t>
  </si>
  <si>
    <t>PICHON</t>
  </si>
  <si>
    <t>019471X</t>
  </si>
  <si>
    <t>BAU</t>
  </si>
  <si>
    <t>Silvio</t>
  </si>
  <si>
    <t>020284E</t>
  </si>
  <si>
    <t>BOUYER</t>
  </si>
  <si>
    <t>BILLARD CLUB HEULINOIS</t>
  </si>
  <si>
    <t>106528G</t>
  </si>
  <si>
    <t>RAISON</t>
  </si>
  <si>
    <t>Laurent</t>
  </si>
  <si>
    <t>CHALLANS BILLARD CLUB</t>
  </si>
  <si>
    <t>016716Y</t>
  </si>
  <si>
    <t>LEBRUN</t>
  </si>
  <si>
    <t>BILLARD CLUB CASTELBRIANTAIS</t>
  </si>
  <si>
    <t>124530Q</t>
  </si>
  <si>
    <t>BENESTEAU</t>
  </si>
  <si>
    <t>Jean-Michel</t>
  </si>
  <si>
    <t>JEUNE FRANCE BILLARD CLUB</t>
  </si>
  <si>
    <t>019522W</t>
  </si>
  <si>
    <t>LE COENT</t>
  </si>
  <si>
    <t>Jacky</t>
  </si>
  <si>
    <t>150281Z</t>
  </si>
  <si>
    <t>WACOGNE</t>
  </si>
  <si>
    <t>Fabrice</t>
  </si>
  <si>
    <t>Nom</t>
  </si>
  <si>
    <t>Prénom</t>
  </si>
  <si>
    <t>Caté</t>
  </si>
  <si>
    <t>Prolongation</t>
  </si>
  <si>
    <t>N1A</t>
  </si>
  <si>
    <t>Mode d'emploi Feuille de Match</t>
  </si>
  <si>
    <t>Cette feuille de match concerne uniquement la Coupe Robert Joly pour la saison 2018-2019</t>
  </si>
  <si>
    <t>Pour ceux qui le souhaite vous pouvez utiliser une liste déroulante pour saisir le nom des joueurs.</t>
  </si>
  <si>
    <t>Tous les joueurs de cette saison sont listés dans l'onglet Liste_Joueurs.</t>
  </si>
  <si>
    <t>Au lieu de sasir le nom du joueur, vous pouvez le sélectionner dans la liste déroulante mise à votre disposition.</t>
  </si>
  <si>
    <t xml:space="preserve">Distance </t>
  </si>
  <si>
    <t>Cela rempliera automatiquement les champs suivants :</t>
  </si>
  <si>
    <t>Exemple</t>
  </si>
  <si>
    <t>Pour remettre cette feuille de match à l'état initial, il suffit d'effacer le nom du joueur.</t>
  </si>
  <si>
    <t>Rappel :</t>
  </si>
  <si>
    <t>n'oubliez pas de saisir le nombre de reprise pour les prolongations.</t>
  </si>
  <si>
    <t>il faut bien saisir les reprises et séries pour les deux manches</t>
  </si>
  <si>
    <t>020068W</t>
  </si>
  <si>
    <t>GUIBERT</t>
  </si>
  <si>
    <t>ASSOCIATION BILLARD SEBASTIENNAISE</t>
  </si>
  <si>
    <t>013890G</t>
  </si>
  <si>
    <t>PELLE</t>
  </si>
  <si>
    <t>Luc</t>
  </si>
  <si>
    <t>Feuille de résultats 2019-2020</t>
  </si>
  <si>
    <t>ou par courrier à : Philippe BROSSEAUD - 10, rue des Genévriers - 44980 SAINTE-LUCE-sur-Loire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</si>
</sst>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0"/>
      <color theme="0" tint="-0.4999699890613556"/>
      <name val="Times New Roman"/>
      <family val="1"/>
    </font>
    <font>
      <b/>
      <i/>
      <sz val="10"/>
      <color theme="0" tint="-0.4999699890613556"/>
      <name val="Times New Roman"/>
      <family val="1"/>
    </font>
    <font>
      <i/>
      <sz val="12"/>
      <color theme="0" tint="-0.3499799966812134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/>
      <right/>
      <top/>
      <bottom/>
    </border>
    <border>
      <left/>
      <right style="double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4" fontId="19" fillId="0" borderId="17" xfId="0" applyNumberFormat="1" applyFont="1" applyFill="1" applyBorder="1" applyAlignment="1">
      <alignment horizontal="center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21</xdr:row>
      <xdr:rowOff>57150</xdr:rowOff>
    </xdr:from>
    <xdr:to>
      <xdr:col>14</xdr:col>
      <xdr:colOff>352425</xdr:colOff>
      <xdr:row>40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057650"/>
          <a:ext cx="7905750" cy="3619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14</xdr:col>
      <xdr:colOff>466725</xdr:colOff>
      <xdr:row>64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810500"/>
          <a:ext cx="8020050" cy="441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2</xdr:col>
      <xdr:colOff>1066800</xdr:colOff>
      <xdr:row>3</xdr:row>
      <xdr:rowOff>228600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8600"/>
          <a:ext cx="11334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6D83-BED5-4F18-943A-3703239A4F92}">
  <dimension ref="A1:J22"/>
  <sheetViews>
    <sheetView showGridLines="0" workbookViewId="0" topLeftCell="A1">
      <selection activeCell="B19" sqref="B19"/>
    </sheetView>
  </sheetViews>
  <sheetFormatPr defaultColWidth="8.7109375" defaultRowHeight="15"/>
  <sheetData>
    <row r="1" spans="1:10" ht="15">
      <c r="A1" s="51" t="s">
        <v>223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9" ht="15">
      <c r="A3" s="47" t="s">
        <v>224</v>
      </c>
      <c r="B3" s="47"/>
      <c r="C3" s="47"/>
      <c r="D3" s="47"/>
      <c r="E3" s="47"/>
      <c r="F3" s="47"/>
      <c r="G3" s="47"/>
      <c r="H3" s="47"/>
      <c r="I3" s="47"/>
    </row>
    <row r="4" spans="1:9" ht="15">
      <c r="A4" s="47"/>
      <c r="B4" s="47"/>
      <c r="C4" s="47"/>
      <c r="D4" s="47"/>
      <c r="E4" s="47"/>
      <c r="F4" s="47"/>
      <c r="G4" s="47"/>
      <c r="H4" s="47"/>
      <c r="I4" s="47"/>
    </row>
    <row r="5" spans="1:9" ht="15">
      <c r="A5" s="47" t="s">
        <v>225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7"/>
      <c r="B6" s="47"/>
      <c r="C6" s="47"/>
      <c r="D6" s="47"/>
      <c r="E6" s="47"/>
      <c r="F6" s="47"/>
      <c r="G6" s="47"/>
      <c r="H6" s="47"/>
      <c r="I6" s="47"/>
    </row>
    <row r="7" spans="1:9" ht="15">
      <c r="A7" s="47" t="s">
        <v>226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47"/>
      <c r="B8" s="47"/>
      <c r="C8" s="47"/>
      <c r="D8" s="47"/>
      <c r="E8" s="47"/>
      <c r="F8" s="47"/>
      <c r="G8" s="47"/>
      <c r="H8" s="47"/>
      <c r="I8" s="47"/>
    </row>
    <row r="9" spans="1:9" ht="15">
      <c r="A9" s="47" t="s">
        <v>227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7" t="s">
        <v>229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7"/>
      <c r="B11" s="47" t="s">
        <v>9</v>
      </c>
      <c r="C11" s="47"/>
      <c r="D11" s="47"/>
      <c r="E11" s="47"/>
      <c r="F11" s="47"/>
      <c r="G11" s="47"/>
      <c r="H11" s="47"/>
      <c r="I11" s="47"/>
    </row>
    <row r="12" spans="1:9" ht="15">
      <c r="A12" s="47"/>
      <c r="B12" s="47" t="s">
        <v>10</v>
      </c>
      <c r="C12" s="47"/>
      <c r="D12" s="47"/>
      <c r="E12" s="47"/>
      <c r="F12" s="47"/>
      <c r="G12" s="47"/>
      <c r="H12" s="47"/>
      <c r="I12" s="47"/>
    </row>
    <row r="13" spans="1:9" ht="15">
      <c r="A13" s="47"/>
      <c r="B13" s="47" t="s">
        <v>12</v>
      </c>
      <c r="C13" s="47"/>
      <c r="D13" s="47"/>
      <c r="E13" s="47"/>
      <c r="F13" s="47"/>
      <c r="G13" s="47"/>
      <c r="H13" s="47"/>
      <c r="I13" s="47"/>
    </row>
    <row r="14" spans="1:9" ht="15">
      <c r="A14" s="47"/>
      <c r="B14" s="47" t="s">
        <v>228</v>
      </c>
      <c r="C14" s="47"/>
      <c r="D14" s="47"/>
      <c r="E14" s="47"/>
      <c r="F14" s="47"/>
      <c r="G14" s="47"/>
      <c r="H14" s="47"/>
      <c r="I14" s="47"/>
    </row>
    <row r="15" spans="1:9" ht="15">
      <c r="A15" s="47"/>
      <c r="B15" s="47" t="s">
        <v>221</v>
      </c>
      <c r="C15" s="47"/>
      <c r="D15" s="47"/>
      <c r="E15" s="47"/>
      <c r="F15" s="47"/>
      <c r="G15" s="47"/>
      <c r="H15" s="47"/>
      <c r="I15" s="47"/>
    </row>
    <row r="16" spans="1:9" ht="1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5">
      <c r="A17" s="47" t="s">
        <v>231</v>
      </c>
      <c r="B17" s="47"/>
      <c r="C17" s="47"/>
      <c r="D17" s="47"/>
      <c r="E17" s="47"/>
      <c r="F17" s="47"/>
      <c r="G17" s="47"/>
      <c r="H17" s="47"/>
      <c r="I17" s="47"/>
    </row>
    <row r="19" spans="1:7" ht="15">
      <c r="A19" s="47" t="s">
        <v>232</v>
      </c>
      <c r="B19" s="47" t="s">
        <v>234</v>
      </c>
      <c r="C19" s="47"/>
      <c r="D19" s="47"/>
      <c r="E19" s="47"/>
      <c r="F19" s="47"/>
      <c r="G19" s="47"/>
    </row>
    <row r="20" spans="1:7" ht="15">
      <c r="A20" s="47"/>
      <c r="B20" s="47" t="s">
        <v>233</v>
      </c>
      <c r="C20" s="47"/>
      <c r="D20" s="47"/>
      <c r="E20" s="47"/>
      <c r="F20" s="47"/>
      <c r="G20" s="47"/>
    </row>
    <row r="21" ht="15">
      <c r="B21" s="46"/>
    </row>
    <row r="22" ht="15">
      <c r="A22" s="46" t="s">
        <v>230</v>
      </c>
    </row>
  </sheetData>
  <mergeCells count="1">
    <mergeCell ref="A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1"/>
  <sheetViews>
    <sheetView showGridLines="0" tabSelected="1" workbookViewId="0" topLeftCell="A1">
      <selection activeCell="C20" sqref="C20"/>
    </sheetView>
  </sheetViews>
  <sheetFormatPr defaultColWidth="11.421875" defaultRowHeight="15"/>
  <cols>
    <col min="1" max="1" width="3.28125" style="1" customWidth="1"/>
    <col min="2" max="2" width="1.7109375" style="1" customWidth="1"/>
    <col min="3" max="3" width="17.421875" style="31" customWidth="1"/>
    <col min="4" max="5" width="8.7109375" style="31" customWidth="1"/>
    <col min="6" max="6" width="6.00390625" style="31" customWidth="1"/>
    <col min="7" max="8" width="8.7109375" style="31" customWidth="1"/>
    <col min="9" max="9" width="6.00390625" style="31" customWidth="1"/>
    <col min="10" max="13" width="8.7109375" style="31" customWidth="1"/>
    <col min="14" max="14" width="10.28125" style="31" customWidth="1"/>
    <col min="15" max="15" width="10.00390625" style="31" customWidth="1"/>
    <col min="16" max="16" width="8.00390625" style="1" bestFit="1" customWidth="1"/>
    <col min="17" max="17" width="4.28125" style="1" customWidth="1"/>
    <col min="18" max="16384" width="11.421875" style="1" customWidth="1"/>
  </cols>
  <sheetData>
    <row r="1" ht="15" customHeight="1" thickBot="1"/>
    <row r="2" spans="2:17" ht="16.5" thickBot="1" thickTop="1">
      <c r="B2" s="15"/>
      <c r="C2" s="16"/>
      <c r="D2" s="52"/>
      <c r="E2" s="53"/>
      <c r="F2" s="53"/>
      <c r="G2" s="53"/>
      <c r="H2" s="53"/>
      <c r="I2" s="53"/>
      <c r="J2" s="53"/>
      <c r="K2" s="53"/>
      <c r="L2" s="53"/>
      <c r="M2" s="53"/>
      <c r="N2" s="16"/>
      <c r="O2" s="16"/>
      <c r="P2" s="35"/>
      <c r="Q2" s="36"/>
    </row>
    <row r="3" spans="2:17" ht="36" customHeight="1" thickBot="1">
      <c r="B3" s="5"/>
      <c r="C3" s="17"/>
      <c r="E3" s="63" t="s">
        <v>6</v>
      </c>
      <c r="F3" s="64"/>
      <c r="G3" s="64"/>
      <c r="H3" s="64"/>
      <c r="I3" s="64"/>
      <c r="J3" s="64"/>
      <c r="K3" s="64"/>
      <c r="L3" s="64"/>
      <c r="M3" s="64"/>
      <c r="N3" s="65"/>
      <c r="O3" s="17"/>
      <c r="Q3" s="6"/>
    </row>
    <row r="4" spans="2:17" ht="24.75" customHeight="1">
      <c r="B4" s="5"/>
      <c r="C4" s="17"/>
      <c r="D4" s="67" t="s">
        <v>241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17"/>
      <c r="Q4" s="6"/>
    </row>
    <row r="5" spans="2:17" ht="18">
      <c r="B5" s="5"/>
      <c r="C5" s="68" t="s">
        <v>23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"/>
    </row>
    <row r="6" spans="2:17" ht="18" customHeight="1" thickBot="1">
      <c r="B6" s="18"/>
      <c r="C6" s="54" t="s">
        <v>242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7"/>
      <c r="Q6" s="38"/>
    </row>
    <row r="7" spans="3:15" ht="13.5" customHeight="1" thickBot="1" thickTop="1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17" ht="10.5" customHeight="1" thickTop="1">
      <c r="B8" s="1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5"/>
      <c r="Q8" s="36"/>
    </row>
    <row r="9" spans="2:17" ht="42" customHeight="1">
      <c r="B9" s="5"/>
      <c r="C9" s="61" t="s">
        <v>15</v>
      </c>
      <c r="D9" s="62"/>
      <c r="E9" s="56"/>
      <c r="F9" s="57"/>
      <c r="G9" s="32" t="s">
        <v>17</v>
      </c>
      <c r="H9" s="58"/>
      <c r="I9" s="59"/>
      <c r="J9" s="60"/>
      <c r="K9" s="61" t="s">
        <v>16</v>
      </c>
      <c r="L9" s="62"/>
      <c r="M9" s="61"/>
      <c r="N9" s="66"/>
      <c r="O9" s="66"/>
      <c r="P9" s="62"/>
      <c r="Q9" s="6"/>
    </row>
    <row r="10" spans="2:17" ht="9.75" customHeight="1" thickBot="1">
      <c r="B10" s="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6"/>
    </row>
    <row r="11" spans="2:17" ht="39" customHeight="1" thickBot="1">
      <c r="B11" s="5"/>
      <c r="C11" s="12" t="s">
        <v>13</v>
      </c>
      <c r="D11" s="87" t="s">
        <v>21</v>
      </c>
      <c r="E11" s="91"/>
      <c r="F11" s="91"/>
      <c r="G11" s="91"/>
      <c r="H11" s="91"/>
      <c r="I11" s="88"/>
      <c r="J11" s="87" t="s">
        <v>9</v>
      </c>
      <c r="K11" s="88"/>
      <c r="L11" s="89" t="s">
        <v>10</v>
      </c>
      <c r="M11" s="90"/>
      <c r="N11" s="14" t="s">
        <v>12</v>
      </c>
      <c r="O11" s="13" t="s">
        <v>11</v>
      </c>
      <c r="P11" s="13" t="s">
        <v>22</v>
      </c>
      <c r="Q11" s="6"/>
    </row>
    <row r="12" spans="2:17" ht="51" customHeight="1" thickBot="1">
      <c r="B12" s="5"/>
      <c r="C12" s="42" t="s">
        <v>7</v>
      </c>
      <c r="D12" s="85"/>
      <c r="E12" s="85"/>
      <c r="F12" s="85"/>
      <c r="G12" s="85"/>
      <c r="H12" s="85"/>
      <c r="I12" s="85"/>
      <c r="J12" s="71" t="str">
        <f>_xlfn.IFERROR(VLOOKUP(D12,Liste_Joueurs!$C$2:$H$64,2,FALSE),"")</f>
        <v/>
      </c>
      <c r="K12" s="72"/>
      <c r="L12" s="71" t="str">
        <f>_xlfn.IFERROR(VLOOKUP(D12,Liste_Joueurs!$C$2:$H$64,3,FALSE),"")</f>
        <v/>
      </c>
      <c r="M12" s="72"/>
      <c r="N12" s="34" t="str">
        <f>_xlfn.IFERROR(VLOOKUP(D12,Liste_Joueurs!$C$2:$H$64,4,FALSE),"")</f>
        <v/>
      </c>
      <c r="O12" s="34" t="str">
        <f>_xlfn.IFERROR(VLOOKUP(D12,Liste_Joueurs!$C$2:$H$64,5,FALSE),"")</f>
        <v/>
      </c>
      <c r="P12" s="34" t="str">
        <f>_xlfn.IFERROR(VLOOKUP(D12,Liste_Joueurs!$C$2:$H$64,6,FALSE),"")</f>
        <v/>
      </c>
      <c r="Q12" s="6"/>
    </row>
    <row r="13" spans="2:17" ht="51" customHeight="1" thickBot="1">
      <c r="B13" s="5"/>
      <c r="C13" s="42" t="s">
        <v>8</v>
      </c>
      <c r="D13" s="85"/>
      <c r="E13" s="85"/>
      <c r="F13" s="85"/>
      <c r="G13" s="85"/>
      <c r="H13" s="85"/>
      <c r="I13" s="85"/>
      <c r="J13" s="71" t="str">
        <f>_xlfn.IFERROR(VLOOKUP(D13,Liste_Joueurs!$C$2:$H$64,2,FALSE),"")</f>
        <v/>
      </c>
      <c r="K13" s="72"/>
      <c r="L13" s="71" t="str">
        <f>_xlfn.IFERROR(VLOOKUP(D13,Liste_Joueurs!$C$2:$H$64,3,FALSE),"")</f>
        <v/>
      </c>
      <c r="M13" s="72"/>
      <c r="N13" s="44" t="str">
        <f>_xlfn.IFERROR(VLOOKUP(D13,Liste_Joueurs!$C$2:$H$64,4,FALSE),"")</f>
        <v/>
      </c>
      <c r="O13" s="44" t="str">
        <f>_xlfn.IFERROR(VLOOKUP(D13,Liste_Joueurs!$C$2:$H$64,5,FALSE),"")</f>
        <v/>
      </c>
      <c r="P13" s="44" t="str">
        <f>_xlfn.IFERROR(VLOOKUP(D13,Liste_Joueurs!$C$2:$H$64,6,FALSE),"")</f>
        <v/>
      </c>
      <c r="Q13" s="6"/>
    </row>
    <row r="14" spans="2:17" ht="22.5" customHeight="1" thickBot="1">
      <c r="B14" s="5"/>
      <c r="C14" s="2"/>
      <c r="D14" s="21"/>
      <c r="E14" s="21"/>
      <c r="F14" s="21"/>
      <c r="G14" s="22"/>
      <c r="H14" s="22"/>
      <c r="I14" s="21"/>
      <c r="J14" s="21"/>
      <c r="K14" s="23"/>
      <c r="L14" s="23"/>
      <c r="M14" s="23"/>
      <c r="N14" s="23"/>
      <c r="O14" s="24"/>
      <c r="P14" s="39"/>
      <c r="Q14" s="6"/>
    </row>
    <row r="15" spans="2:17" s="27" customFormat="1" ht="21.75" customHeight="1" thickBot="1">
      <c r="B15" s="25"/>
      <c r="C15" s="86" t="s">
        <v>14</v>
      </c>
      <c r="D15" s="73" t="s">
        <v>0</v>
      </c>
      <c r="E15" s="74"/>
      <c r="F15" s="75"/>
      <c r="G15" s="73" t="s">
        <v>2</v>
      </c>
      <c r="H15" s="74"/>
      <c r="I15" s="75"/>
      <c r="J15" s="76" t="s">
        <v>4</v>
      </c>
      <c r="K15" s="77"/>
      <c r="L15" s="76" t="s">
        <v>5</v>
      </c>
      <c r="M15" s="77"/>
      <c r="N15" s="78"/>
      <c r="O15" s="78"/>
      <c r="Q15" s="26"/>
    </row>
    <row r="16" spans="2:17" s="4" customFormat="1" ht="21.75" customHeight="1" thickBot="1">
      <c r="B16" s="7"/>
      <c r="C16" s="86"/>
      <c r="D16" s="9" t="s">
        <v>1</v>
      </c>
      <c r="E16" s="10" t="s">
        <v>3</v>
      </c>
      <c r="F16" s="43" t="s">
        <v>18</v>
      </c>
      <c r="G16" s="9" t="s">
        <v>1</v>
      </c>
      <c r="H16" s="10" t="s">
        <v>3</v>
      </c>
      <c r="I16" s="43" t="s">
        <v>18</v>
      </c>
      <c r="J16" s="9" t="s">
        <v>1</v>
      </c>
      <c r="K16" s="11" t="s">
        <v>3</v>
      </c>
      <c r="L16" s="9" t="s">
        <v>1</v>
      </c>
      <c r="M16" s="11" t="s">
        <v>3</v>
      </c>
      <c r="N16" s="82" t="s">
        <v>20</v>
      </c>
      <c r="O16" s="83"/>
      <c r="P16" s="84"/>
      <c r="Q16" s="8"/>
    </row>
    <row r="17" spans="2:17" ht="47.25" customHeight="1" thickBot="1">
      <c r="B17" s="5"/>
      <c r="C17" s="42" t="s">
        <v>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79" t="str">
        <f>IF(D12="","",D12)</f>
        <v/>
      </c>
      <c r="O17" s="80"/>
      <c r="P17" s="81"/>
      <c r="Q17" s="6"/>
    </row>
    <row r="18" spans="2:17" ht="47.25" customHeight="1" thickBot="1">
      <c r="B18" s="5"/>
      <c r="C18" s="42" t="s">
        <v>8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79" t="str">
        <f>IF(D13="","",D13)</f>
        <v/>
      </c>
      <c r="O18" s="80"/>
      <c r="P18" s="81"/>
      <c r="Q18" s="6"/>
    </row>
    <row r="19" spans="2:17" ht="14.25" customHeight="1">
      <c r="B19" s="5"/>
      <c r="C19" s="3"/>
      <c r="D19" s="28"/>
      <c r="E19" s="17"/>
      <c r="F19" s="17"/>
      <c r="G19" s="29"/>
      <c r="H19" s="17"/>
      <c r="I19" s="17"/>
      <c r="J19" s="17"/>
      <c r="K19" s="17"/>
      <c r="L19" s="17"/>
      <c r="M19" s="17"/>
      <c r="N19" s="69"/>
      <c r="O19" s="69"/>
      <c r="Q19" s="6"/>
    </row>
    <row r="20" spans="2:17" ht="12.75" customHeight="1">
      <c r="B20" s="5"/>
      <c r="C20" s="33" t="s">
        <v>24</v>
      </c>
      <c r="D20" s="70" t="s">
        <v>19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40"/>
      <c r="Q20" s="6"/>
    </row>
    <row r="21" spans="2:17" ht="15" customHeight="1" thickBot="1">
      <c r="B21" s="1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7"/>
      <c r="Q21" s="38"/>
    </row>
    <row r="22" ht="23.25" customHeight="1" thickTop="1"/>
    <row r="23" ht="23.25" customHeight="1"/>
  </sheetData>
  <mergeCells count="30">
    <mergeCell ref="D12:I12"/>
    <mergeCell ref="C15:C16"/>
    <mergeCell ref="L15:M15"/>
    <mergeCell ref="J11:K11"/>
    <mergeCell ref="L11:M11"/>
    <mergeCell ref="J12:K12"/>
    <mergeCell ref="L12:M12"/>
    <mergeCell ref="D11:I11"/>
    <mergeCell ref="N19:O19"/>
    <mergeCell ref="D20:O20"/>
    <mergeCell ref="J13:K13"/>
    <mergeCell ref="L13:M13"/>
    <mergeCell ref="D15:F15"/>
    <mergeCell ref="G15:I15"/>
    <mergeCell ref="J15:K15"/>
    <mergeCell ref="N15:O15"/>
    <mergeCell ref="N17:P17"/>
    <mergeCell ref="N18:P18"/>
    <mergeCell ref="N16:P16"/>
    <mergeCell ref="D13:I13"/>
    <mergeCell ref="D2:M2"/>
    <mergeCell ref="C6:O6"/>
    <mergeCell ref="E9:F9"/>
    <mergeCell ref="H9:J9"/>
    <mergeCell ref="K9:L9"/>
    <mergeCell ref="C9:D9"/>
    <mergeCell ref="E3:N3"/>
    <mergeCell ref="M9:P9"/>
    <mergeCell ref="D4:N4"/>
    <mergeCell ref="C5:P5"/>
  </mergeCells>
  <dataValidations count="1">
    <dataValidation type="list" allowBlank="1" showInputMessage="1" showErrorMessage="1" sqref="D12:I13">
      <formula1>Liste_Joueurs!$C$2:$C$64</formula1>
    </dataValidation>
  </dataValidations>
  <printOptions horizontalCentered="1"/>
  <pageMargins left="0.3937007874015748" right="0.3937007874015748" top="0.1968503937007874" bottom="0.3937007874015748" header="0.31496062992125984" footer="0.2362204724409449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B984-4CFA-447C-A800-CAF1D0B6D599}">
  <dimension ref="A1:O64"/>
  <sheetViews>
    <sheetView workbookViewId="0" topLeftCell="A41">
      <selection activeCell="A64" sqref="A64"/>
    </sheetView>
  </sheetViews>
  <sheetFormatPr defaultColWidth="8.7109375" defaultRowHeight="15"/>
  <cols>
    <col min="1" max="1" width="25.00390625" style="0" bestFit="1" customWidth="1"/>
    <col min="2" max="2" width="11.7109375" style="0" bestFit="1" customWidth="1"/>
    <col min="3" max="3" width="31.7109375" style="0" bestFit="1" customWidth="1"/>
    <col min="5" max="5" width="44.57421875" style="0" bestFit="1" customWidth="1"/>
    <col min="6" max="7" width="8.8515625" style="45" customWidth="1"/>
    <col min="8" max="8" width="11.140625" style="0" bestFit="1" customWidth="1"/>
    <col min="14" max="14" width="10.28125" style="0" bestFit="1" customWidth="1"/>
    <col min="15" max="15" width="12.8515625" style="0" bestFit="1" customWidth="1"/>
  </cols>
  <sheetData>
    <row r="1" spans="1:15" ht="13.9" customHeight="1">
      <c r="A1" s="48" t="s">
        <v>218</v>
      </c>
      <c r="B1" s="48" t="s">
        <v>219</v>
      </c>
      <c r="C1" s="48" t="s">
        <v>21</v>
      </c>
      <c r="D1" s="48" t="s">
        <v>9</v>
      </c>
      <c r="E1" s="48" t="s">
        <v>10</v>
      </c>
      <c r="F1" s="49" t="s">
        <v>220</v>
      </c>
      <c r="G1" s="49" t="s">
        <v>11</v>
      </c>
      <c r="H1" s="48" t="s">
        <v>221</v>
      </c>
      <c r="N1" s="49" t="s">
        <v>12</v>
      </c>
      <c r="O1" s="49" t="s">
        <v>221</v>
      </c>
    </row>
    <row r="2" spans="1:15" ht="15">
      <c r="A2" s="48" t="s">
        <v>176</v>
      </c>
      <c r="B2" s="48" t="s">
        <v>177</v>
      </c>
      <c r="C2" s="48" t="str">
        <f aca="true" t="shared" si="0" ref="C2:C33">_XLFN.CONCAT(A2,"  ",B2)</f>
        <v>ANTOINE  Kévin</v>
      </c>
      <c r="D2" s="48" t="s">
        <v>175</v>
      </c>
      <c r="E2" s="49" t="s">
        <v>143</v>
      </c>
      <c r="F2" s="48" t="s">
        <v>158</v>
      </c>
      <c r="G2" s="48">
        <v>28</v>
      </c>
      <c r="H2" s="49">
        <f aca="true" t="shared" si="1" ref="H2:H33">VLOOKUP(F2,$N$2:$O$8,2)</f>
        <v>9</v>
      </c>
      <c r="N2" s="50" t="s">
        <v>171</v>
      </c>
      <c r="O2" s="50">
        <v>13</v>
      </c>
    </row>
    <row r="3" spans="1:15" ht="15">
      <c r="A3" s="48" t="s">
        <v>32</v>
      </c>
      <c r="B3" s="48" t="s">
        <v>33</v>
      </c>
      <c r="C3" s="48" t="str">
        <f t="shared" si="0"/>
        <v>BASSINO  Jean-Pierre</v>
      </c>
      <c r="D3" s="48" t="s">
        <v>31</v>
      </c>
      <c r="E3" s="49" t="s">
        <v>28</v>
      </c>
      <c r="F3" s="48" t="s">
        <v>29</v>
      </c>
      <c r="G3" s="48">
        <v>12</v>
      </c>
      <c r="H3" s="49">
        <f t="shared" si="1"/>
        <v>4</v>
      </c>
      <c r="N3" s="49" t="s">
        <v>222</v>
      </c>
      <c r="O3" s="49">
        <v>11</v>
      </c>
    </row>
    <row r="4" spans="1:15" ht="15">
      <c r="A4" s="48" t="s">
        <v>196</v>
      </c>
      <c r="B4" s="48" t="s">
        <v>197</v>
      </c>
      <c r="C4" s="48" t="str">
        <f t="shared" si="0"/>
        <v>BAU  Silvio</v>
      </c>
      <c r="D4" s="48" t="s">
        <v>195</v>
      </c>
      <c r="E4" s="49" t="s">
        <v>187</v>
      </c>
      <c r="F4" s="48" t="s">
        <v>29</v>
      </c>
      <c r="G4" s="48">
        <v>12</v>
      </c>
      <c r="H4" s="49">
        <f t="shared" si="1"/>
        <v>4</v>
      </c>
      <c r="N4" s="50" t="s">
        <v>158</v>
      </c>
      <c r="O4" s="50">
        <v>9</v>
      </c>
    </row>
    <row r="5" spans="1:15" ht="15">
      <c r="A5" s="48" t="s">
        <v>38</v>
      </c>
      <c r="B5" s="48" t="s">
        <v>39</v>
      </c>
      <c r="C5" s="48" t="str">
        <f t="shared" si="0"/>
        <v>BELLANGER  Philippe</v>
      </c>
      <c r="D5" s="48" t="s">
        <v>37</v>
      </c>
      <c r="E5" s="49" t="s">
        <v>40</v>
      </c>
      <c r="F5" s="48" t="s">
        <v>41</v>
      </c>
      <c r="G5" s="48">
        <v>15</v>
      </c>
      <c r="H5" s="49">
        <f t="shared" si="1"/>
        <v>5</v>
      </c>
      <c r="N5" s="49" t="s">
        <v>30</v>
      </c>
      <c r="O5" s="49">
        <v>7</v>
      </c>
    </row>
    <row r="6" spans="1:15" ht="15">
      <c r="A6" s="48" t="s">
        <v>153</v>
      </c>
      <c r="B6" s="48" t="s">
        <v>154</v>
      </c>
      <c r="C6" s="48" t="str">
        <f t="shared" si="0"/>
        <v>BELLO  François</v>
      </c>
      <c r="D6" s="48" t="s">
        <v>152</v>
      </c>
      <c r="E6" s="49" t="s">
        <v>143</v>
      </c>
      <c r="F6" s="48" t="s">
        <v>30</v>
      </c>
      <c r="G6" s="48">
        <v>22</v>
      </c>
      <c r="H6" s="49">
        <f t="shared" si="1"/>
        <v>7</v>
      </c>
      <c r="N6" s="50" t="s">
        <v>54</v>
      </c>
      <c r="O6" s="50">
        <v>6</v>
      </c>
    </row>
    <row r="7" spans="1:15" ht="15">
      <c r="A7" s="48" t="s">
        <v>209</v>
      </c>
      <c r="B7" s="48" t="s">
        <v>210</v>
      </c>
      <c r="C7" s="48" t="str">
        <f t="shared" si="0"/>
        <v>BENESTEAU  Jean-Michel</v>
      </c>
      <c r="D7" s="48" t="s">
        <v>208</v>
      </c>
      <c r="E7" s="49" t="s">
        <v>211</v>
      </c>
      <c r="F7" s="48" t="s">
        <v>158</v>
      </c>
      <c r="G7" s="48">
        <v>28</v>
      </c>
      <c r="H7" s="49">
        <f t="shared" si="1"/>
        <v>9</v>
      </c>
      <c r="N7" s="49" t="s">
        <v>41</v>
      </c>
      <c r="O7" s="49">
        <v>5</v>
      </c>
    </row>
    <row r="8" spans="1:15" ht="15">
      <c r="A8" s="48" t="s">
        <v>122</v>
      </c>
      <c r="B8" s="48" t="s">
        <v>123</v>
      </c>
      <c r="C8" s="48" t="str">
        <f t="shared" si="0"/>
        <v>BENOIST  Georges</v>
      </c>
      <c r="D8" s="48" t="s">
        <v>121</v>
      </c>
      <c r="E8" s="49" t="s">
        <v>117</v>
      </c>
      <c r="F8" s="48" t="s">
        <v>30</v>
      </c>
      <c r="G8" s="48">
        <v>22</v>
      </c>
      <c r="H8" s="49">
        <f t="shared" si="1"/>
        <v>7</v>
      </c>
      <c r="N8" s="50" t="s">
        <v>29</v>
      </c>
      <c r="O8" s="50">
        <v>4</v>
      </c>
    </row>
    <row r="9" spans="1:8" ht="15">
      <c r="A9" s="48" t="s">
        <v>135</v>
      </c>
      <c r="B9" s="48" t="s">
        <v>136</v>
      </c>
      <c r="C9" s="48" t="str">
        <f t="shared" si="0"/>
        <v>BERNARD DE LAJARTRE   Benoît</v>
      </c>
      <c r="D9" s="48" t="s">
        <v>134</v>
      </c>
      <c r="E9" s="49" t="s">
        <v>117</v>
      </c>
      <c r="F9" s="48" t="s">
        <v>29</v>
      </c>
      <c r="G9" s="48">
        <v>12</v>
      </c>
      <c r="H9" s="49">
        <f t="shared" si="1"/>
        <v>4</v>
      </c>
    </row>
    <row r="10" spans="1:8" ht="15">
      <c r="A10" s="48" t="s">
        <v>53</v>
      </c>
      <c r="B10" s="48" t="s">
        <v>39</v>
      </c>
      <c r="C10" s="48" t="str">
        <f t="shared" si="0"/>
        <v>BEUCHARD  Philippe</v>
      </c>
      <c r="D10" s="48" t="s">
        <v>52</v>
      </c>
      <c r="E10" s="49" t="s">
        <v>51</v>
      </c>
      <c r="F10" s="48" t="s">
        <v>54</v>
      </c>
      <c r="G10" s="48">
        <v>18</v>
      </c>
      <c r="H10" s="49">
        <f t="shared" si="1"/>
        <v>6</v>
      </c>
    </row>
    <row r="11" spans="1:8" ht="15">
      <c r="A11" s="48" t="s">
        <v>67</v>
      </c>
      <c r="B11" s="48" t="s">
        <v>68</v>
      </c>
      <c r="C11" s="48" t="str">
        <f t="shared" si="0"/>
        <v>BLIN  Didier</v>
      </c>
      <c r="D11" s="48" t="s">
        <v>66</v>
      </c>
      <c r="E11" s="49" t="s">
        <v>65</v>
      </c>
      <c r="F11" s="48" t="s">
        <v>29</v>
      </c>
      <c r="G11" s="48">
        <v>12</v>
      </c>
      <c r="H11" s="49">
        <f t="shared" si="1"/>
        <v>4</v>
      </c>
    </row>
    <row r="12" spans="1:8" ht="15">
      <c r="A12" s="48" t="s">
        <v>199</v>
      </c>
      <c r="B12" s="48" t="s">
        <v>71</v>
      </c>
      <c r="C12" s="48" t="str">
        <f t="shared" si="0"/>
        <v>BOUYER  Bernard</v>
      </c>
      <c r="D12" s="48" t="s">
        <v>198</v>
      </c>
      <c r="E12" s="49" t="s">
        <v>200</v>
      </c>
      <c r="F12" s="48" t="s">
        <v>29</v>
      </c>
      <c r="G12" s="48">
        <v>12</v>
      </c>
      <c r="H12" s="49">
        <f t="shared" si="1"/>
        <v>4</v>
      </c>
    </row>
    <row r="13" spans="1:8" ht="15">
      <c r="A13" s="48" t="s">
        <v>80</v>
      </c>
      <c r="B13" s="48" t="s">
        <v>81</v>
      </c>
      <c r="C13" s="48" t="str">
        <f t="shared" si="0"/>
        <v>BRESSON  Jean-Louis</v>
      </c>
      <c r="D13" s="48" t="s">
        <v>79</v>
      </c>
      <c r="E13" s="49" t="s">
        <v>78</v>
      </c>
      <c r="F13" s="48" t="s">
        <v>29</v>
      </c>
      <c r="G13" s="48">
        <v>12</v>
      </c>
      <c r="H13" s="49">
        <f t="shared" si="1"/>
        <v>4</v>
      </c>
    </row>
    <row r="14" spans="1:8" ht="15">
      <c r="A14" s="48" t="s">
        <v>179</v>
      </c>
      <c r="B14" s="48" t="s">
        <v>39</v>
      </c>
      <c r="C14" s="48" t="str">
        <f t="shared" si="0"/>
        <v>BROSSEAU  Philippe</v>
      </c>
      <c r="D14" s="48" t="s">
        <v>178</v>
      </c>
      <c r="E14" s="49" t="s">
        <v>143</v>
      </c>
      <c r="F14" s="48" t="s">
        <v>29</v>
      </c>
      <c r="G14" s="48">
        <v>12</v>
      </c>
      <c r="H14" s="49">
        <f t="shared" si="1"/>
        <v>4</v>
      </c>
    </row>
    <row r="15" spans="1:8" ht="15">
      <c r="A15" s="48" t="s">
        <v>145</v>
      </c>
      <c r="B15" s="48" t="s">
        <v>116</v>
      </c>
      <c r="C15" s="48" t="str">
        <f t="shared" si="0"/>
        <v>BUET  Hervé</v>
      </c>
      <c r="D15" s="48" t="s">
        <v>144</v>
      </c>
      <c r="E15" s="49" t="s">
        <v>143</v>
      </c>
      <c r="F15" s="48" t="s">
        <v>30</v>
      </c>
      <c r="G15" s="48">
        <v>22</v>
      </c>
      <c r="H15" s="49">
        <f t="shared" si="1"/>
        <v>7</v>
      </c>
    </row>
    <row r="16" spans="1:8" ht="15">
      <c r="A16" s="48" t="s">
        <v>138</v>
      </c>
      <c r="B16" s="48" t="s">
        <v>139</v>
      </c>
      <c r="C16" s="48" t="str">
        <f t="shared" si="0"/>
        <v>CALMET  Jean-Claude</v>
      </c>
      <c r="D16" s="48" t="s">
        <v>137</v>
      </c>
      <c r="E16" s="49" t="s">
        <v>117</v>
      </c>
      <c r="F16" s="48" t="s">
        <v>29</v>
      </c>
      <c r="G16" s="48">
        <v>12</v>
      </c>
      <c r="H16" s="49">
        <f t="shared" si="1"/>
        <v>4</v>
      </c>
    </row>
    <row r="17" spans="1:8" ht="15">
      <c r="A17" s="48" t="s">
        <v>167</v>
      </c>
      <c r="B17" s="48" t="s">
        <v>168</v>
      </c>
      <c r="C17" s="48" t="str">
        <f t="shared" si="0"/>
        <v>CLEMENT  Gildas</v>
      </c>
      <c r="D17" s="48" t="s">
        <v>166</v>
      </c>
      <c r="E17" s="49" t="s">
        <v>143</v>
      </c>
      <c r="F17" s="48" t="s">
        <v>54</v>
      </c>
      <c r="G17" s="48">
        <v>18</v>
      </c>
      <c r="H17" s="49">
        <f t="shared" si="1"/>
        <v>6</v>
      </c>
    </row>
    <row r="18" spans="1:8" ht="15">
      <c r="A18" s="48" t="s">
        <v>43</v>
      </c>
      <c r="B18" s="48" t="s">
        <v>44</v>
      </c>
      <c r="C18" s="48" t="str">
        <f t="shared" si="0"/>
        <v>DALIGAULT  Christian</v>
      </c>
      <c r="D18" s="48" t="s">
        <v>42</v>
      </c>
      <c r="E18" s="49" t="s">
        <v>40</v>
      </c>
      <c r="F18" s="48" t="s">
        <v>54</v>
      </c>
      <c r="G18" s="48">
        <v>18</v>
      </c>
      <c r="H18" s="49">
        <f t="shared" si="1"/>
        <v>6</v>
      </c>
    </row>
    <row r="19" spans="1:8" ht="15">
      <c r="A19" s="48" t="s">
        <v>183</v>
      </c>
      <c r="B19" s="48" t="s">
        <v>184</v>
      </c>
      <c r="C19" s="48" t="str">
        <f t="shared" si="0"/>
        <v>DE LA TULLAY  Nicolas</v>
      </c>
      <c r="D19" s="48" t="s">
        <v>182</v>
      </c>
      <c r="E19" s="49" t="s">
        <v>143</v>
      </c>
      <c r="F19" s="48" t="s">
        <v>29</v>
      </c>
      <c r="G19" s="48">
        <v>12</v>
      </c>
      <c r="H19" s="49">
        <f t="shared" si="1"/>
        <v>4</v>
      </c>
    </row>
    <row r="20" spans="1:8" ht="15">
      <c r="A20" s="48" t="s">
        <v>130</v>
      </c>
      <c r="B20" s="48" t="s">
        <v>68</v>
      </c>
      <c r="C20" s="48" t="str">
        <f t="shared" si="0"/>
        <v>DESCHAMPS  Didier</v>
      </c>
      <c r="D20" s="48" t="s">
        <v>129</v>
      </c>
      <c r="E20" s="49" t="s">
        <v>117</v>
      </c>
      <c r="F20" s="48" t="s">
        <v>41</v>
      </c>
      <c r="G20" s="48">
        <v>15</v>
      </c>
      <c r="H20" s="49">
        <f t="shared" si="1"/>
        <v>5</v>
      </c>
    </row>
    <row r="21" spans="1:8" ht="15">
      <c r="A21" s="48" t="s">
        <v>76</v>
      </c>
      <c r="B21" s="48" t="s">
        <v>77</v>
      </c>
      <c r="C21" s="48" t="str">
        <f t="shared" si="0"/>
        <v>DORIZON  Eric</v>
      </c>
      <c r="D21" s="48" t="s">
        <v>75</v>
      </c>
      <c r="E21" s="49" t="s">
        <v>78</v>
      </c>
      <c r="F21" s="48" t="s">
        <v>54</v>
      </c>
      <c r="G21" s="48">
        <v>18</v>
      </c>
      <c r="H21" s="49">
        <f t="shared" si="1"/>
        <v>6</v>
      </c>
    </row>
    <row r="22" spans="1:8" ht="15">
      <c r="A22" s="48" t="s">
        <v>70</v>
      </c>
      <c r="B22" s="48" t="s">
        <v>71</v>
      </c>
      <c r="C22" s="48" t="str">
        <f t="shared" si="0"/>
        <v>DROUET  Bernard</v>
      </c>
      <c r="D22" s="48" t="s">
        <v>69</v>
      </c>
      <c r="E22" s="49" t="s">
        <v>65</v>
      </c>
      <c r="F22" s="48" t="s">
        <v>41</v>
      </c>
      <c r="G22" s="48">
        <v>15</v>
      </c>
      <c r="H22" s="49">
        <f t="shared" si="1"/>
        <v>5</v>
      </c>
    </row>
    <row r="23" spans="1:8" ht="15">
      <c r="A23" s="48" t="s">
        <v>132</v>
      </c>
      <c r="B23" s="48" t="s">
        <v>133</v>
      </c>
      <c r="C23" s="48" t="str">
        <f t="shared" si="0"/>
        <v>DUBOIS  René</v>
      </c>
      <c r="D23" s="48" t="s">
        <v>131</v>
      </c>
      <c r="E23" s="49" t="s">
        <v>117</v>
      </c>
      <c r="F23" s="48" t="s">
        <v>41</v>
      </c>
      <c r="G23" s="48">
        <v>15</v>
      </c>
      <c r="H23" s="49">
        <f t="shared" si="1"/>
        <v>5</v>
      </c>
    </row>
    <row r="24" spans="1:8" ht="15">
      <c r="A24" s="48" t="s">
        <v>191</v>
      </c>
      <c r="B24" s="48" t="s">
        <v>192</v>
      </c>
      <c r="C24" s="48" t="str">
        <f t="shared" si="0"/>
        <v>DUPAS  Stépahen</v>
      </c>
      <c r="D24" s="48" t="s">
        <v>190</v>
      </c>
      <c r="E24" s="49" t="s">
        <v>187</v>
      </c>
      <c r="F24" s="48" t="s">
        <v>29</v>
      </c>
      <c r="G24" s="48">
        <v>12</v>
      </c>
      <c r="H24" s="49">
        <f t="shared" si="1"/>
        <v>4</v>
      </c>
    </row>
    <row r="25" spans="1:8" ht="15">
      <c r="A25" s="48" t="s">
        <v>165</v>
      </c>
      <c r="B25" s="48" t="s">
        <v>61</v>
      </c>
      <c r="C25" s="48" t="str">
        <f t="shared" si="0"/>
        <v>DUPUIS  Pascal</v>
      </c>
      <c r="D25" s="48" t="s">
        <v>164</v>
      </c>
      <c r="E25" s="49" t="s">
        <v>143</v>
      </c>
      <c r="F25" s="48" t="s">
        <v>41</v>
      </c>
      <c r="G25" s="48">
        <v>15</v>
      </c>
      <c r="H25" s="49">
        <f t="shared" si="1"/>
        <v>5</v>
      </c>
    </row>
    <row r="26" spans="1:8" ht="15">
      <c r="A26" s="48" t="s">
        <v>35</v>
      </c>
      <c r="B26" s="48" t="s">
        <v>36</v>
      </c>
      <c r="C26" s="48" t="str">
        <f t="shared" si="0"/>
        <v>GAINCHE  Romain</v>
      </c>
      <c r="D26" s="48" t="s">
        <v>34</v>
      </c>
      <c r="E26" s="49" t="s">
        <v>28</v>
      </c>
      <c r="F26" s="48" t="s">
        <v>29</v>
      </c>
      <c r="G26" s="48">
        <v>12</v>
      </c>
      <c r="H26" s="49">
        <f t="shared" si="1"/>
        <v>4</v>
      </c>
    </row>
    <row r="27" spans="1:8" ht="15">
      <c r="A27" s="48" t="s">
        <v>63</v>
      </c>
      <c r="B27" s="48" t="s">
        <v>64</v>
      </c>
      <c r="C27" s="48" t="str">
        <f t="shared" si="0"/>
        <v>GARREAU  Roland</v>
      </c>
      <c r="D27" s="48" t="s">
        <v>62</v>
      </c>
      <c r="E27" s="49" t="s">
        <v>65</v>
      </c>
      <c r="F27" s="48" t="s">
        <v>29</v>
      </c>
      <c r="G27" s="48">
        <v>12</v>
      </c>
      <c r="H27" s="49">
        <f t="shared" si="1"/>
        <v>4</v>
      </c>
    </row>
    <row r="28" spans="1:8" ht="15">
      <c r="A28" s="48" t="s">
        <v>115</v>
      </c>
      <c r="B28" s="48" t="s">
        <v>116</v>
      </c>
      <c r="C28" s="48" t="str">
        <f t="shared" si="0"/>
        <v>GAVLAK  Hervé</v>
      </c>
      <c r="D28" s="48" t="s">
        <v>114</v>
      </c>
      <c r="E28" s="49" t="s">
        <v>117</v>
      </c>
      <c r="F28" s="48" t="s">
        <v>54</v>
      </c>
      <c r="G28" s="48">
        <v>18</v>
      </c>
      <c r="H28" s="49">
        <f t="shared" si="1"/>
        <v>6</v>
      </c>
    </row>
    <row r="29" spans="1:8" ht="15">
      <c r="A29" s="48" t="s">
        <v>94</v>
      </c>
      <c r="B29" s="48" t="s">
        <v>95</v>
      </c>
      <c r="C29" s="48" t="str">
        <f t="shared" si="0"/>
        <v>GRELLIER  Florent</v>
      </c>
      <c r="D29" s="48" t="s">
        <v>93</v>
      </c>
      <c r="E29" s="49" t="s">
        <v>92</v>
      </c>
      <c r="F29" s="48" t="s">
        <v>54</v>
      </c>
      <c r="G29" s="48">
        <v>18</v>
      </c>
      <c r="H29" s="49">
        <f t="shared" si="1"/>
        <v>6</v>
      </c>
    </row>
    <row r="30" spans="1:8" ht="15">
      <c r="A30" s="48" t="s">
        <v>236</v>
      </c>
      <c r="B30" s="48" t="s">
        <v>39</v>
      </c>
      <c r="C30" s="48" t="str">
        <f t="shared" si="0"/>
        <v>GUIBERT  Philippe</v>
      </c>
      <c r="D30" s="48" t="s">
        <v>235</v>
      </c>
      <c r="E30" s="49" t="s">
        <v>237</v>
      </c>
      <c r="F30" s="48" t="s">
        <v>30</v>
      </c>
      <c r="G30" s="48">
        <v>22</v>
      </c>
      <c r="H30" s="49">
        <f t="shared" si="1"/>
        <v>7</v>
      </c>
    </row>
    <row r="31" spans="1:8" ht="15">
      <c r="A31" s="48" t="s">
        <v>150</v>
      </c>
      <c r="B31" s="48" t="s">
        <v>151</v>
      </c>
      <c r="C31" s="48" t="str">
        <f t="shared" si="0"/>
        <v>GUILLEMENT  Jean-Pol</v>
      </c>
      <c r="D31" s="48" t="s">
        <v>149</v>
      </c>
      <c r="E31" s="49" t="s">
        <v>143</v>
      </c>
      <c r="F31" s="48" t="s">
        <v>41</v>
      </c>
      <c r="G31" s="48">
        <v>15</v>
      </c>
      <c r="H31" s="49">
        <f t="shared" si="1"/>
        <v>5</v>
      </c>
    </row>
    <row r="32" spans="1:8" ht="15">
      <c r="A32" s="48" t="s">
        <v>189</v>
      </c>
      <c r="B32" s="48" t="s">
        <v>84</v>
      </c>
      <c r="C32" s="48" t="str">
        <f t="shared" si="0"/>
        <v>HAPCHETTE  Michel</v>
      </c>
      <c r="D32" s="48" t="s">
        <v>188</v>
      </c>
      <c r="E32" s="49" t="s">
        <v>187</v>
      </c>
      <c r="F32" s="48" t="s">
        <v>41</v>
      </c>
      <c r="G32" s="48">
        <v>15</v>
      </c>
      <c r="H32" s="49">
        <f t="shared" si="1"/>
        <v>5</v>
      </c>
    </row>
    <row r="33" spans="1:8" ht="15">
      <c r="A33" s="48" t="s">
        <v>107</v>
      </c>
      <c r="B33" s="48" t="s">
        <v>108</v>
      </c>
      <c r="C33" s="48" t="str">
        <f t="shared" si="0"/>
        <v>LANGLOIS  Alain</v>
      </c>
      <c r="D33" s="48" t="s">
        <v>106</v>
      </c>
      <c r="E33" s="49" t="s">
        <v>109</v>
      </c>
      <c r="F33" s="48" t="s">
        <v>41</v>
      </c>
      <c r="G33" s="48">
        <v>15</v>
      </c>
      <c r="H33" s="49">
        <f t="shared" si="1"/>
        <v>5</v>
      </c>
    </row>
    <row r="34" spans="1:8" ht="15">
      <c r="A34" s="48" t="s">
        <v>90</v>
      </c>
      <c r="B34" s="48" t="s">
        <v>91</v>
      </c>
      <c r="C34" s="48" t="str">
        <f aca="true" t="shared" si="2" ref="C34:C65">_XLFN.CONCAT(A34,"  ",B34)</f>
        <v>LARGEAUD  Jean-Bernard</v>
      </c>
      <c r="D34" s="48" t="s">
        <v>89</v>
      </c>
      <c r="E34" s="49" t="s">
        <v>92</v>
      </c>
      <c r="F34" s="48" t="s">
        <v>41</v>
      </c>
      <c r="G34" s="48">
        <v>15</v>
      </c>
      <c r="H34" s="49">
        <f aca="true" t="shared" si="3" ref="H34:H64">VLOOKUP(F34,$N$2:$O$8,2)</f>
        <v>5</v>
      </c>
    </row>
    <row r="35" spans="1:8" ht="15">
      <c r="A35" s="48" t="s">
        <v>46</v>
      </c>
      <c r="B35" s="48" t="s">
        <v>47</v>
      </c>
      <c r="C35" s="48" t="str">
        <f t="shared" si="2"/>
        <v>LAURENT  Thierry</v>
      </c>
      <c r="D35" s="48" t="s">
        <v>45</v>
      </c>
      <c r="E35" s="49" t="s">
        <v>40</v>
      </c>
      <c r="F35" s="48" t="s">
        <v>29</v>
      </c>
      <c r="G35" s="48">
        <v>12</v>
      </c>
      <c r="H35" s="49">
        <f t="shared" si="3"/>
        <v>4</v>
      </c>
    </row>
    <row r="36" spans="1:8" ht="15">
      <c r="A36" s="48" t="s">
        <v>49</v>
      </c>
      <c r="B36" s="48" t="s">
        <v>50</v>
      </c>
      <c r="C36" s="48" t="str">
        <f t="shared" si="2"/>
        <v>LE CLEC'H  André</v>
      </c>
      <c r="D36" s="48" t="s">
        <v>48</v>
      </c>
      <c r="E36" s="49" t="s">
        <v>51</v>
      </c>
      <c r="F36" s="48" t="s">
        <v>29</v>
      </c>
      <c r="G36" s="48">
        <v>12</v>
      </c>
      <c r="H36" s="49">
        <f t="shared" si="3"/>
        <v>4</v>
      </c>
    </row>
    <row r="37" spans="1:8" ht="15">
      <c r="A37" s="48" t="s">
        <v>213</v>
      </c>
      <c r="B37" s="48" t="s">
        <v>214</v>
      </c>
      <c r="C37" s="48" t="str">
        <f t="shared" si="2"/>
        <v>LE COENT  Jacky</v>
      </c>
      <c r="D37" s="48" t="s">
        <v>212</v>
      </c>
      <c r="E37" s="49" t="s">
        <v>211</v>
      </c>
      <c r="F37" s="48" t="s">
        <v>41</v>
      </c>
      <c r="G37" s="48">
        <v>15</v>
      </c>
      <c r="H37" s="49">
        <f t="shared" si="3"/>
        <v>5</v>
      </c>
    </row>
    <row r="38" spans="1:8" ht="15">
      <c r="A38" s="48" t="s">
        <v>206</v>
      </c>
      <c r="B38" s="48" t="s">
        <v>154</v>
      </c>
      <c r="C38" s="48" t="str">
        <f t="shared" si="2"/>
        <v>LEBRUN  François</v>
      </c>
      <c r="D38" s="48" t="s">
        <v>205</v>
      </c>
      <c r="E38" s="49" t="s">
        <v>207</v>
      </c>
      <c r="F38" s="48" t="s">
        <v>29</v>
      </c>
      <c r="G38" s="48">
        <v>12</v>
      </c>
      <c r="H38" s="49">
        <f t="shared" si="3"/>
        <v>4</v>
      </c>
    </row>
    <row r="39" spans="1:8" ht="15">
      <c r="A39" s="48" t="s">
        <v>100</v>
      </c>
      <c r="B39" s="48" t="s">
        <v>101</v>
      </c>
      <c r="C39" s="48" t="str">
        <f t="shared" si="2"/>
        <v>LEGRAND  Denis</v>
      </c>
      <c r="D39" s="48" t="s">
        <v>99</v>
      </c>
      <c r="E39" s="49" t="s">
        <v>92</v>
      </c>
      <c r="F39" s="48" t="s">
        <v>54</v>
      </c>
      <c r="G39" s="48">
        <v>18</v>
      </c>
      <c r="H39" s="49">
        <f t="shared" si="3"/>
        <v>6</v>
      </c>
    </row>
    <row r="40" spans="1:8" ht="15">
      <c r="A40" s="48" t="s">
        <v>83</v>
      </c>
      <c r="B40" s="48" t="s">
        <v>84</v>
      </c>
      <c r="C40" s="48" t="str">
        <f t="shared" si="2"/>
        <v>LELIEVRE  Michel</v>
      </c>
      <c r="D40" s="48" t="s">
        <v>82</v>
      </c>
      <c r="E40" s="49" t="s">
        <v>85</v>
      </c>
      <c r="F40" s="48" t="s">
        <v>54</v>
      </c>
      <c r="G40" s="48">
        <v>18</v>
      </c>
      <c r="H40" s="49">
        <f t="shared" si="3"/>
        <v>6</v>
      </c>
    </row>
    <row r="41" spans="1:8" ht="15">
      <c r="A41" s="48" t="s">
        <v>83</v>
      </c>
      <c r="B41" s="48" t="s">
        <v>170</v>
      </c>
      <c r="C41" s="48" t="str">
        <f t="shared" si="2"/>
        <v>LELIEVRE  Vincent</v>
      </c>
      <c r="D41" s="48" t="s">
        <v>169</v>
      </c>
      <c r="E41" s="49" t="s">
        <v>143</v>
      </c>
      <c r="F41" s="48" t="s">
        <v>171</v>
      </c>
      <c r="G41" s="48">
        <v>38</v>
      </c>
      <c r="H41" s="49">
        <f t="shared" si="3"/>
        <v>13</v>
      </c>
    </row>
    <row r="42" spans="1:8" ht="15">
      <c r="A42" s="48" t="s">
        <v>56</v>
      </c>
      <c r="B42" s="48" t="s">
        <v>57</v>
      </c>
      <c r="C42" s="48" t="str">
        <f t="shared" si="2"/>
        <v>LOUIS  Jérôme</v>
      </c>
      <c r="D42" s="48" t="s">
        <v>55</v>
      </c>
      <c r="E42" s="49" t="s">
        <v>58</v>
      </c>
      <c r="F42" s="48" t="s">
        <v>54</v>
      </c>
      <c r="G42" s="48">
        <v>18</v>
      </c>
      <c r="H42" s="49">
        <f t="shared" si="3"/>
        <v>6</v>
      </c>
    </row>
    <row r="43" spans="1:8" ht="15">
      <c r="A43" s="48" t="s">
        <v>160</v>
      </c>
      <c r="B43" s="48" t="s">
        <v>128</v>
      </c>
      <c r="C43" s="48" t="str">
        <f t="shared" si="2"/>
        <v>MARTIN  Gilles</v>
      </c>
      <c r="D43" s="48" t="s">
        <v>159</v>
      </c>
      <c r="E43" s="49" t="s">
        <v>143</v>
      </c>
      <c r="F43" s="48" t="s">
        <v>29</v>
      </c>
      <c r="G43" s="48">
        <v>12</v>
      </c>
      <c r="H43" s="49">
        <f t="shared" si="3"/>
        <v>4</v>
      </c>
    </row>
    <row r="44" spans="1:8" ht="15">
      <c r="A44" s="48" t="s">
        <v>103</v>
      </c>
      <c r="B44" s="48" t="s">
        <v>104</v>
      </c>
      <c r="C44" s="48" t="str">
        <f t="shared" si="2"/>
        <v>MARZIALE  Geoffrey</v>
      </c>
      <c r="D44" s="48" t="s">
        <v>102</v>
      </c>
      <c r="E44" s="49" t="s">
        <v>105</v>
      </c>
      <c r="F44" s="48" t="s">
        <v>30</v>
      </c>
      <c r="G44" s="48">
        <v>22</v>
      </c>
      <c r="H44" s="49">
        <f t="shared" si="3"/>
        <v>7</v>
      </c>
    </row>
    <row r="45" spans="1:8" ht="15">
      <c r="A45" s="48" t="s">
        <v>26</v>
      </c>
      <c r="B45" s="48" t="s">
        <v>27</v>
      </c>
      <c r="C45" s="48" t="str">
        <f t="shared" si="2"/>
        <v>MEHRAIK  Aram</v>
      </c>
      <c r="D45" s="48" t="s">
        <v>25</v>
      </c>
      <c r="E45" s="49" t="s">
        <v>28</v>
      </c>
      <c r="F45" s="48" t="s">
        <v>30</v>
      </c>
      <c r="G45" s="48">
        <v>22</v>
      </c>
      <c r="H45" s="49">
        <f t="shared" si="3"/>
        <v>7</v>
      </c>
    </row>
    <row r="46" spans="1:8" ht="15">
      <c r="A46" s="48" t="s">
        <v>73</v>
      </c>
      <c r="B46" s="48" t="s">
        <v>74</v>
      </c>
      <c r="C46" s="48" t="str">
        <f t="shared" si="2"/>
        <v>MEYRONEINC  Claude</v>
      </c>
      <c r="D46" s="48" t="s">
        <v>72</v>
      </c>
      <c r="E46" s="49" t="s">
        <v>65</v>
      </c>
      <c r="F46" s="48" t="s">
        <v>29</v>
      </c>
      <c r="G46" s="48">
        <v>12</v>
      </c>
      <c r="H46" s="49">
        <f t="shared" si="3"/>
        <v>4</v>
      </c>
    </row>
    <row r="47" spans="1:8" ht="15">
      <c r="A47" s="48" t="s">
        <v>147</v>
      </c>
      <c r="B47" s="48" t="s">
        <v>148</v>
      </c>
      <c r="C47" s="48" t="str">
        <f t="shared" si="2"/>
        <v>MOURAD  Abdalah</v>
      </c>
      <c r="D47" s="48" t="s">
        <v>146</v>
      </c>
      <c r="E47" s="49" t="s">
        <v>143</v>
      </c>
      <c r="F47" s="48" t="s">
        <v>29</v>
      </c>
      <c r="G47" s="48">
        <v>12</v>
      </c>
      <c r="H47" s="49">
        <f t="shared" si="3"/>
        <v>4</v>
      </c>
    </row>
    <row r="48" spans="1:8" ht="15">
      <c r="A48" s="48" t="s">
        <v>173</v>
      </c>
      <c r="B48" s="48" t="s">
        <v>174</v>
      </c>
      <c r="C48" s="48" t="str">
        <f t="shared" si="2"/>
        <v>MOUTIERS  Patrick</v>
      </c>
      <c r="D48" s="48" t="s">
        <v>172</v>
      </c>
      <c r="E48" s="49" t="s">
        <v>143</v>
      </c>
      <c r="F48" s="48" t="s">
        <v>29</v>
      </c>
      <c r="G48" s="48">
        <v>12</v>
      </c>
      <c r="H48" s="49">
        <f t="shared" si="3"/>
        <v>4</v>
      </c>
    </row>
    <row r="49" spans="1:8" ht="15">
      <c r="A49" s="48" t="s">
        <v>186</v>
      </c>
      <c r="B49" s="48" t="s">
        <v>77</v>
      </c>
      <c r="C49" s="48" t="str">
        <f t="shared" si="2"/>
        <v>NAUD  Eric</v>
      </c>
      <c r="D49" s="48" t="s">
        <v>185</v>
      </c>
      <c r="E49" s="49" t="s">
        <v>187</v>
      </c>
      <c r="F49" s="48" t="s">
        <v>29</v>
      </c>
      <c r="G49" s="48">
        <v>12</v>
      </c>
      <c r="H49" s="49">
        <f t="shared" si="3"/>
        <v>4</v>
      </c>
    </row>
    <row r="50" spans="1:8" ht="15">
      <c r="A50" s="48" t="s">
        <v>162</v>
      </c>
      <c r="B50" s="48" t="s">
        <v>163</v>
      </c>
      <c r="C50" s="48" t="str">
        <f t="shared" si="2"/>
        <v>OLLIVIER  Daniel</v>
      </c>
      <c r="D50" s="48" t="s">
        <v>161</v>
      </c>
      <c r="E50" s="49" t="s">
        <v>143</v>
      </c>
      <c r="F50" s="48" t="s">
        <v>29</v>
      </c>
      <c r="G50" s="48">
        <v>12</v>
      </c>
      <c r="H50" s="49">
        <f t="shared" si="3"/>
        <v>4</v>
      </c>
    </row>
    <row r="51" spans="1:8" ht="15">
      <c r="A51" s="48" t="s">
        <v>97</v>
      </c>
      <c r="B51" s="48" t="s">
        <v>98</v>
      </c>
      <c r="C51" s="48" t="str">
        <f t="shared" si="2"/>
        <v>PAILLART  Jean-Paul</v>
      </c>
      <c r="D51" s="48" t="s">
        <v>96</v>
      </c>
      <c r="E51" s="49" t="s">
        <v>92</v>
      </c>
      <c r="F51" s="48" t="s">
        <v>29</v>
      </c>
      <c r="G51" s="48">
        <v>12</v>
      </c>
      <c r="H51" s="49">
        <f t="shared" si="3"/>
        <v>4</v>
      </c>
    </row>
    <row r="52" spans="1:8" ht="15">
      <c r="A52" s="48" t="s">
        <v>111</v>
      </c>
      <c r="B52" s="48" t="s">
        <v>112</v>
      </c>
      <c r="C52" s="48" t="str">
        <f t="shared" si="2"/>
        <v>PARRE  Olivier</v>
      </c>
      <c r="D52" s="48" t="s">
        <v>110</v>
      </c>
      <c r="E52" s="49" t="s">
        <v>113</v>
      </c>
      <c r="F52" s="48" t="s">
        <v>29</v>
      </c>
      <c r="G52" s="48">
        <v>12</v>
      </c>
      <c r="H52" s="49">
        <f t="shared" si="3"/>
        <v>4</v>
      </c>
    </row>
    <row r="53" spans="1:8" ht="15">
      <c r="A53" s="48" t="s">
        <v>239</v>
      </c>
      <c r="B53" s="48" t="s">
        <v>240</v>
      </c>
      <c r="C53" s="48" t="str">
        <f t="shared" si="2"/>
        <v>PELLE  Luc</v>
      </c>
      <c r="D53" s="48" t="s">
        <v>238</v>
      </c>
      <c r="E53" s="49" t="s">
        <v>237</v>
      </c>
      <c r="F53" s="48" t="s">
        <v>54</v>
      </c>
      <c r="G53" s="48">
        <v>18</v>
      </c>
      <c r="H53" s="49">
        <f t="shared" si="3"/>
        <v>6</v>
      </c>
    </row>
    <row r="54" spans="1:8" ht="15">
      <c r="A54" s="48" t="s">
        <v>60</v>
      </c>
      <c r="B54" s="48" t="s">
        <v>61</v>
      </c>
      <c r="C54" s="48" t="str">
        <f t="shared" si="2"/>
        <v>PERRINEL  Pascal</v>
      </c>
      <c r="D54" s="48" t="s">
        <v>59</v>
      </c>
      <c r="E54" s="49" t="s">
        <v>58</v>
      </c>
      <c r="F54" s="48" t="s">
        <v>30</v>
      </c>
      <c r="G54" s="48">
        <v>22</v>
      </c>
      <c r="H54" s="49">
        <f t="shared" si="3"/>
        <v>7</v>
      </c>
    </row>
    <row r="55" spans="1:8" ht="15">
      <c r="A55" s="48" t="s">
        <v>181</v>
      </c>
      <c r="B55" s="48" t="s">
        <v>44</v>
      </c>
      <c r="C55" s="48" t="str">
        <f t="shared" si="2"/>
        <v>PETIT  Christian</v>
      </c>
      <c r="D55" s="48" t="s">
        <v>180</v>
      </c>
      <c r="E55" s="49" t="s">
        <v>143</v>
      </c>
      <c r="F55" s="48" t="s">
        <v>54</v>
      </c>
      <c r="G55" s="48">
        <v>18</v>
      </c>
      <c r="H55" s="49">
        <f t="shared" si="3"/>
        <v>6</v>
      </c>
    </row>
    <row r="56" spans="1:8" ht="15">
      <c r="A56" s="48" t="s">
        <v>194</v>
      </c>
      <c r="B56" s="48" t="s">
        <v>61</v>
      </c>
      <c r="C56" s="48" t="str">
        <f t="shared" si="2"/>
        <v>PICHON  Pascal</v>
      </c>
      <c r="D56" s="48" t="s">
        <v>193</v>
      </c>
      <c r="E56" s="49" t="s">
        <v>187</v>
      </c>
      <c r="F56" s="48" t="s">
        <v>29</v>
      </c>
      <c r="G56" s="48">
        <v>12</v>
      </c>
      <c r="H56" s="49">
        <f t="shared" si="3"/>
        <v>4</v>
      </c>
    </row>
    <row r="57" spans="1:8" ht="15">
      <c r="A57" s="48" t="s">
        <v>125</v>
      </c>
      <c r="B57" s="48" t="s">
        <v>71</v>
      </c>
      <c r="C57" s="48" t="str">
        <f t="shared" si="2"/>
        <v>PLOQUIN  Bernard</v>
      </c>
      <c r="D57" s="48" t="s">
        <v>124</v>
      </c>
      <c r="E57" s="49" t="s">
        <v>117</v>
      </c>
      <c r="F57" s="48" t="s">
        <v>41</v>
      </c>
      <c r="G57" s="48">
        <v>15</v>
      </c>
      <c r="H57" s="49">
        <f t="shared" si="3"/>
        <v>5</v>
      </c>
    </row>
    <row r="58" spans="1:8" ht="15">
      <c r="A58" s="48" t="s">
        <v>202</v>
      </c>
      <c r="B58" s="48" t="s">
        <v>203</v>
      </c>
      <c r="C58" s="48" t="str">
        <f t="shared" si="2"/>
        <v>RAISON  Laurent</v>
      </c>
      <c r="D58" s="48" t="s">
        <v>201</v>
      </c>
      <c r="E58" s="49" t="s">
        <v>204</v>
      </c>
      <c r="F58" s="48" t="s">
        <v>41</v>
      </c>
      <c r="G58" s="48">
        <v>15</v>
      </c>
      <c r="H58" s="49">
        <f t="shared" si="3"/>
        <v>5</v>
      </c>
    </row>
    <row r="59" spans="1:8" ht="15">
      <c r="A59" s="48" t="s">
        <v>141</v>
      </c>
      <c r="B59" s="48" t="s">
        <v>142</v>
      </c>
      <c r="C59" s="48" t="str">
        <f t="shared" si="2"/>
        <v>RAVALLEC  Yves</v>
      </c>
      <c r="D59" s="48" t="s">
        <v>140</v>
      </c>
      <c r="E59" s="49" t="s">
        <v>143</v>
      </c>
      <c r="F59" s="48" t="s">
        <v>29</v>
      </c>
      <c r="G59" s="48">
        <v>12</v>
      </c>
      <c r="H59" s="49">
        <f t="shared" si="3"/>
        <v>4</v>
      </c>
    </row>
    <row r="60" spans="1:8" ht="15">
      <c r="A60" s="48" t="s">
        <v>87</v>
      </c>
      <c r="B60" s="48" t="s">
        <v>88</v>
      </c>
      <c r="C60" s="48" t="str">
        <f t="shared" si="2"/>
        <v>SAUVAGET  Charles</v>
      </c>
      <c r="D60" s="48" t="s">
        <v>86</v>
      </c>
      <c r="E60" s="49" t="s">
        <v>85</v>
      </c>
      <c r="F60" s="48" t="s">
        <v>29</v>
      </c>
      <c r="G60" s="48">
        <v>12</v>
      </c>
      <c r="H60" s="49">
        <f t="shared" si="3"/>
        <v>4</v>
      </c>
    </row>
    <row r="61" spans="1:8" ht="15">
      <c r="A61" s="48" t="s">
        <v>156</v>
      </c>
      <c r="B61" s="48" t="s">
        <v>157</v>
      </c>
      <c r="C61" s="48" t="str">
        <f t="shared" si="2"/>
        <v>STEIN  Andreas</v>
      </c>
      <c r="D61" s="48" t="s">
        <v>155</v>
      </c>
      <c r="E61" s="49" t="s">
        <v>143</v>
      </c>
      <c r="F61" s="48" t="s">
        <v>222</v>
      </c>
      <c r="G61" s="48">
        <v>34</v>
      </c>
      <c r="H61" s="49">
        <f t="shared" si="3"/>
        <v>11</v>
      </c>
    </row>
    <row r="62" spans="1:8" ht="15">
      <c r="A62" s="48" t="s">
        <v>119</v>
      </c>
      <c r="B62" s="48" t="s">
        <v>120</v>
      </c>
      <c r="C62" s="48" t="str">
        <f t="shared" si="2"/>
        <v>THOMAS  Marc</v>
      </c>
      <c r="D62" s="48" t="s">
        <v>118</v>
      </c>
      <c r="E62" s="49" t="s">
        <v>117</v>
      </c>
      <c r="F62" s="48" t="s">
        <v>41</v>
      </c>
      <c r="G62" s="48">
        <v>15</v>
      </c>
      <c r="H62" s="49">
        <f t="shared" si="3"/>
        <v>5</v>
      </c>
    </row>
    <row r="63" spans="1:8" ht="15">
      <c r="A63" s="48" t="s">
        <v>127</v>
      </c>
      <c r="B63" s="48" t="s">
        <v>128</v>
      </c>
      <c r="C63" s="48" t="str">
        <f t="shared" si="2"/>
        <v>VERA  Gilles</v>
      </c>
      <c r="D63" s="48" t="s">
        <v>126</v>
      </c>
      <c r="E63" s="49" t="s">
        <v>117</v>
      </c>
      <c r="F63" s="48" t="s">
        <v>30</v>
      </c>
      <c r="G63" s="48">
        <v>22</v>
      </c>
      <c r="H63" s="49">
        <f t="shared" si="3"/>
        <v>7</v>
      </c>
    </row>
    <row r="64" spans="1:8" ht="15">
      <c r="A64" s="48" t="s">
        <v>216</v>
      </c>
      <c r="B64" s="48" t="s">
        <v>217</v>
      </c>
      <c r="C64" s="48" t="str">
        <f t="shared" si="2"/>
        <v>WACOGNE  Fabrice</v>
      </c>
      <c r="D64" s="48" t="s">
        <v>215</v>
      </c>
      <c r="E64" s="49" t="s">
        <v>143</v>
      </c>
      <c r="F64" s="48" t="s">
        <v>41</v>
      </c>
      <c r="G64" s="48">
        <v>15</v>
      </c>
      <c r="H64" s="49">
        <f t="shared" si="3"/>
        <v>5</v>
      </c>
    </row>
  </sheetData>
  <conditionalFormatting sqref="A1:H64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Landré</dc:creator>
  <cp:keywords/>
  <dc:description/>
  <cp:lastModifiedBy>HP</cp:lastModifiedBy>
  <cp:lastPrinted>2012-09-27T19:31:52Z</cp:lastPrinted>
  <dcterms:created xsi:type="dcterms:W3CDTF">1999-09-10T16:34:59Z</dcterms:created>
  <dcterms:modified xsi:type="dcterms:W3CDTF">2019-09-23T13:32:56Z</dcterms:modified>
  <cp:category/>
  <cp:version/>
  <cp:contentType/>
  <cp:contentStatus/>
</cp:coreProperties>
</file>